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7175" windowHeight="56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4" i="1"/>
  <c r="R14" s="1"/>
  <c r="O12" l="1"/>
  <c r="R12"/>
  <c r="H23"/>
  <c r="I13" l="1"/>
  <c r="D21"/>
  <c r="O13"/>
  <c r="R13" s="1"/>
  <c r="F21" l="1"/>
  <c r="H11"/>
  <c r="I11" s="1"/>
  <c r="H9"/>
  <c r="I9" s="1"/>
  <c r="H10"/>
  <c r="O11"/>
  <c r="R11" s="1"/>
  <c r="G4"/>
  <c r="H6" l="1"/>
  <c r="I6" s="1"/>
  <c r="I4" l="1"/>
  <c r="I15" l="1"/>
  <c r="I7" l="1"/>
  <c r="I10"/>
  <c r="O5"/>
  <c r="I5"/>
  <c r="I3"/>
  <c r="O6"/>
  <c r="R6" s="1"/>
  <c r="O3" l="1"/>
  <c r="R3" s="1"/>
  <c r="I8"/>
  <c r="I23" s="1"/>
  <c r="R5"/>
  <c r="O10"/>
  <c r="R10" s="1"/>
  <c r="Q23"/>
  <c r="P23"/>
  <c r="O22"/>
  <c r="R22" s="1"/>
  <c r="O21"/>
  <c r="R21" s="1"/>
  <c r="O20"/>
  <c r="R20" s="1"/>
  <c r="O19"/>
  <c r="R19" s="1"/>
  <c r="O18"/>
  <c r="R18" s="1"/>
  <c r="O17"/>
  <c r="R17" s="1"/>
  <c r="O16"/>
  <c r="R16" s="1"/>
  <c r="O15"/>
  <c r="R15" s="1"/>
  <c r="O8"/>
  <c r="R8" s="1"/>
  <c r="O7"/>
  <c r="R7" s="1"/>
  <c r="O9"/>
  <c r="R9" s="1"/>
  <c r="O4"/>
  <c r="R4" s="1"/>
  <c r="R23" l="1"/>
  <c r="M23"/>
  <c r="O23"/>
  <c r="T23" s="1"/>
</calcChain>
</file>

<file path=xl/sharedStrings.xml><?xml version="1.0" encoding="utf-8"?>
<sst xmlns="http://schemas.openxmlformats.org/spreadsheetml/2006/main" count="104" uniqueCount="72">
  <si>
    <t>NAME</t>
  </si>
  <si>
    <t>DATES</t>
  </si>
  <si>
    <t>RENT</t>
  </si>
  <si>
    <t>DEPOSIT</t>
  </si>
  <si>
    <t>BALANCE</t>
  </si>
  <si>
    <t>DUE</t>
  </si>
  <si>
    <t>REPAIRS</t>
  </si>
  <si>
    <t>NET</t>
  </si>
  <si>
    <r>
      <t xml:space="preserve">Clean </t>
    </r>
    <r>
      <rPr>
        <sz val="10"/>
        <color rgb="FFFF0000"/>
        <rFont val="Verdana"/>
        <family val="2"/>
      </rPr>
      <t>Exit Only</t>
    </r>
  </si>
  <si>
    <t>A/D/F1/B/F2/T</t>
  </si>
  <si>
    <t>P</t>
  </si>
  <si>
    <t>NET NET</t>
  </si>
  <si>
    <t>People</t>
  </si>
  <si>
    <t>CLEAN</t>
  </si>
  <si>
    <t>GREET</t>
  </si>
  <si>
    <t>Johnston</t>
  </si>
  <si>
    <t>10th July to 24th July</t>
  </si>
  <si>
    <t>Louise White</t>
  </si>
  <si>
    <t>22  May to 31 may</t>
  </si>
  <si>
    <t>3 incl a 2 yr old</t>
  </si>
  <si>
    <t>5 inc 1 child</t>
  </si>
  <si>
    <t>SITE</t>
  </si>
  <si>
    <t>OD</t>
  </si>
  <si>
    <t>HR</t>
  </si>
  <si>
    <t>na</t>
  </si>
  <si>
    <t>Paula Brady</t>
  </si>
  <si>
    <t>16 April to 24 april</t>
  </si>
  <si>
    <t>5 (setup both sofa)</t>
  </si>
  <si>
    <t>Mccarthy</t>
  </si>
  <si>
    <t>10th Aug to 17 Aug</t>
  </si>
  <si>
    <t>6 inc 2 children</t>
  </si>
  <si>
    <t>young</t>
  </si>
  <si>
    <t>prytz</t>
  </si>
  <si>
    <t>22 June to 2 July</t>
  </si>
  <si>
    <t>4 inc 2 teens</t>
  </si>
  <si>
    <t>HL</t>
  </si>
  <si>
    <t>16 Sep to 23 Sep</t>
  </si>
  <si>
    <t>3 Inc 1 child</t>
  </si>
  <si>
    <t>29 April to 7 May</t>
  </si>
  <si>
    <t>5 inc 1 child Setup Sofas</t>
  </si>
  <si>
    <t>27th Jul to 10th Aug</t>
  </si>
  <si>
    <t>Faye Doherty</t>
  </si>
  <si>
    <t>Tierney</t>
  </si>
  <si>
    <t>17th Aug to 24th Aug</t>
  </si>
  <si>
    <t>4 inc 1 child</t>
  </si>
  <si>
    <t>Buggy</t>
  </si>
  <si>
    <t>13 June to 22 June</t>
  </si>
  <si>
    <t>5 inc 3 teens</t>
  </si>
  <si>
    <r>
      <t xml:space="preserve">clean </t>
    </r>
    <r>
      <rPr>
        <sz val="10"/>
        <color rgb="FFFF0000"/>
        <rFont val="Verdana"/>
        <family val="2"/>
      </rPr>
      <t>Exit Only</t>
    </r>
  </si>
  <si>
    <t>6 inc 0 Children Setup Sofas</t>
  </si>
  <si>
    <t>31 Aug to 10 Sep</t>
  </si>
  <si>
    <t>Dos Santos</t>
  </si>
  <si>
    <t>7 Jul to 20 Jul 2011</t>
  </si>
  <si>
    <t>Desmond</t>
  </si>
  <si>
    <t>Smyth</t>
  </si>
  <si>
    <t>A/D/F1/B/F2/R</t>
  </si>
  <si>
    <t>A/D/F1/B/F2/SREQUEST</t>
  </si>
  <si>
    <t>Gordon</t>
  </si>
  <si>
    <t>25 to 30 August</t>
  </si>
  <si>
    <t>NOW</t>
  </si>
  <si>
    <t xml:space="preserve">Kristina Elia </t>
  </si>
  <si>
    <t>10 Sep 15 Sep</t>
  </si>
  <si>
    <t xml:space="preserve">4 inc 0 </t>
  </si>
  <si>
    <t>A/BF2/SREQUEST</t>
  </si>
  <si>
    <t>Mary Stewart</t>
  </si>
  <si>
    <t>24 Oct to 30 Oct</t>
  </si>
  <si>
    <t>4 inc 2 children</t>
  </si>
  <si>
    <t>NA</t>
  </si>
  <si>
    <t>A/B/f1/F2/R</t>
  </si>
  <si>
    <t>Ann Macartur</t>
  </si>
  <si>
    <t>25 Nov 1 week</t>
  </si>
  <si>
    <t>A/D/F1/F2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</si>
</sst>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rgb="FF000080"/>
      <name val="Arial"/>
      <family val="2"/>
    </font>
    <font>
      <b/>
      <sz val="12"/>
      <color rgb="FFFF0000"/>
      <name val="Arial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  <font>
      <sz val="10"/>
      <color rgb="FF2A2A2A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/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5"/>
  <sheetViews>
    <sheetView tabSelected="1" topLeftCell="C1" workbookViewId="0">
      <selection activeCell="L18" sqref="L18"/>
    </sheetView>
  </sheetViews>
  <sheetFormatPr defaultRowHeight="15"/>
  <cols>
    <col min="1" max="1" width="1.42578125" customWidth="1"/>
    <col min="2" max="2" width="22.5703125" customWidth="1"/>
    <col min="3" max="3" width="6.5703125" customWidth="1"/>
    <col min="4" max="4" width="21.85546875" customWidth="1"/>
    <col min="5" max="5" width="27.7109375" customWidth="1"/>
    <col min="6" max="6" width="15.7109375" customWidth="1"/>
    <col min="7" max="7" width="5.7109375" customWidth="1"/>
    <col min="8" max="8" width="8.28515625" customWidth="1"/>
    <col min="9" max="9" width="8.85546875" customWidth="1"/>
    <col min="10" max="10" width="8" customWidth="1"/>
    <col min="11" max="11" width="1.5703125" customWidth="1"/>
    <col min="12" max="12" width="19.85546875" customWidth="1"/>
    <col min="13" max="13" width="7.42578125" customWidth="1"/>
    <col min="14" max="14" width="2.42578125" customWidth="1"/>
    <col min="15" max="15" width="6.7109375" customWidth="1"/>
    <col min="16" max="16" width="8.140625" customWidth="1"/>
    <col min="17" max="17" width="7" customWidth="1"/>
    <col min="18" max="18" width="9.7109375" customWidth="1"/>
    <col min="19" max="19" width="8" customWidth="1"/>
  </cols>
  <sheetData>
    <row r="1" spans="2:19">
      <c r="B1" t="s">
        <v>0</v>
      </c>
      <c r="C1" t="s">
        <v>21</v>
      </c>
      <c r="D1" t="s">
        <v>1</v>
      </c>
      <c r="E1" t="s">
        <v>12</v>
      </c>
      <c r="G1" s="2" t="s">
        <v>2</v>
      </c>
      <c r="H1" s="2" t="s">
        <v>3</v>
      </c>
      <c r="I1" s="2" t="s">
        <v>4</v>
      </c>
      <c r="J1" s="2" t="s">
        <v>5</v>
      </c>
      <c r="K1" s="2"/>
      <c r="L1" s="3" t="s">
        <v>9</v>
      </c>
      <c r="M1" s="2" t="s">
        <v>13</v>
      </c>
      <c r="N1" s="2"/>
      <c r="O1" s="2" t="s">
        <v>7</v>
      </c>
      <c r="P1" s="2" t="s">
        <v>6</v>
      </c>
      <c r="Q1" s="2" t="s">
        <v>14</v>
      </c>
      <c r="R1" s="2" t="s">
        <v>11</v>
      </c>
      <c r="S1" s="2"/>
    </row>
    <row r="2" spans="2:19"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</row>
    <row r="3" spans="2:19">
      <c r="B3" t="s">
        <v>25</v>
      </c>
      <c r="C3" t="s">
        <v>23</v>
      </c>
      <c r="D3" t="s">
        <v>26</v>
      </c>
      <c r="E3" t="s">
        <v>27</v>
      </c>
      <c r="F3" s="1" t="s">
        <v>8</v>
      </c>
      <c r="G3" s="2">
        <v>629</v>
      </c>
      <c r="H3" s="2">
        <v>189</v>
      </c>
      <c r="I3">
        <f t="shared" ref="I3" si="0">G3+300-H3</f>
        <v>740</v>
      </c>
      <c r="J3" s="5">
        <v>39863</v>
      </c>
      <c r="K3" s="2"/>
      <c r="L3" s="3" t="s">
        <v>55</v>
      </c>
      <c r="M3" s="2">
        <v>0</v>
      </c>
      <c r="N3" s="2" t="s">
        <v>10</v>
      </c>
      <c r="O3">
        <f t="shared" ref="O3:O10" si="1">G3-M3</f>
        <v>629</v>
      </c>
      <c r="P3" s="2"/>
      <c r="Q3" s="2">
        <v>35</v>
      </c>
      <c r="R3" s="2">
        <f>O3-(P3+Q3)</f>
        <v>594</v>
      </c>
      <c r="S3" s="2"/>
    </row>
    <row r="4" spans="2:19">
      <c r="B4" s="1" t="s">
        <v>41</v>
      </c>
      <c r="C4" t="s">
        <v>35</v>
      </c>
      <c r="D4" s="1" t="s">
        <v>38</v>
      </c>
      <c r="E4" s="1" t="s">
        <v>37</v>
      </c>
      <c r="F4" s="1" t="s">
        <v>8</v>
      </c>
      <c r="G4" s="1">
        <f>550*1</f>
        <v>550</v>
      </c>
      <c r="H4">
        <v>220</v>
      </c>
      <c r="I4">
        <f>G4+300-H4+50</f>
        <v>680</v>
      </c>
      <c r="J4" s="4">
        <v>40262</v>
      </c>
      <c r="K4" s="4"/>
      <c r="L4" t="s">
        <v>55</v>
      </c>
      <c r="M4" s="6">
        <v>0</v>
      </c>
      <c r="O4">
        <f t="shared" si="1"/>
        <v>550</v>
      </c>
      <c r="R4" s="2">
        <f t="shared" ref="R4:R22" si="2">O4-(P4+Q4)</f>
        <v>550</v>
      </c>
    </row>
    <row r="5" spans="2:19">
      <c r="B5" t="s">
        <v>17</v>
      </c>
      <c r="C5" t="s">
        <v>22</v>
      </c>
      <c r="D5" t="s">
        <v>18</v>
      </c>
      <c r="E5" t="s">
        <v>19</v>
      </c>
      <c r="F5" s="1" t="s">
        <v>8</v>
      </c>
      <c r="G5" s="2">
        <v>900</v>
      </c>
      <c r="H5" s="2">
        <v>270</v>
      </c>
      <c r="I5">
        <f t="shared" ref="I5:I6" si="3">G5+300-H5</f>
        <v>930</v>
      </c>
      <c r="J5" s="5">
        <v>39869</v>
      </c>
      <c r="K5" s="2"/>
      <c r="L5" s="3" t="s">
        <v>55</v>
      </c>
      <c r="M5" s="2">
        <v>0</v>
      </c>
      <c r="N5" s="2" t="s">
        <v>10</v>
      </c>
      <c r="O5">
        <f t="shared" ref="O5" si="4">G5-M5</f>
        <v>900</v>
      </c>
      <c r="R5" s="2">
        <f t="shared" si="2"/>
        <v>900</v>
      </c>
    </row>
    <row r="6" spans="2:19">
      <c r="B6" s="10" t="s">
        <v>54</v>
      </c>
      <c r="C6" t="s">
        <v>35</v>
      </c>
      <c r="D6" s="9" t="s">
        <v>46</v>
      </c>
      <c r="E6" s="1" t="s">
        <v>47</v>
      </c>
      <c r="F6" s="1" t="s">
        <v>8</v>
      </c>
      <c r="G6" s="2">
        <v>900</v>
      </c>
      <c r="H6">
        <f>G6*0.4</f>
        <v>360</v>
      </c>
      <c r="I6">
        <f t="shared" si="3"/>
        <v>840</v>
      </c>
      <c r="J6" s="4">
        <v>40282</v>
      </c>
      <c r="K6" s="4"/>
      <c r="L6" s="3" t="s">
        <v>55</v>
      </c>
      <c r="O6">
        <f t="shared" ref="O6" si="5">G6-M6</f>
        <v>900</v>
      </c>
      <c r="R6" s="2">
        <f t="shared" si="2"/>
        <v>900</v>
      </c>
    </row>
    <row r="7" spans="2:19">
      <c r="B7" s="1" t="s">
        <v>32</v>
      </c>
      <c r="C7" t="s">
        <v>35</v>
      </c>
      <c r="D7" s="1" t="s">
        <v>33</v>
      </c>
      <c r="E7" s="1" t="s">
        <v>34</v>
      </c>
      <c r="F7" s="1" t="s">
        <v>8</v>
      </c>
      <c r="G7">
        <v>1357</v>
      </c>
      <c r="H7">
        <v>407</v>
      </c>
      <c r="I7">
        <f t="shared" ref="I7:I15" si="6">G7+300-H7</f>
        <v>1250</v>
      </c>
      <c r="J7" s="4">
        <v>40325</v>
      </c>
      <c r="K7" s="4"/>
      <c r="L7" t="s">
        <v>55</v>
      </c>
      <c r="O7">
        <f t="shared" si="1"/>
        <v>1357</v>
      </c>
      <c r="R7" s="2">
        <f t="shared" si="2"/>
        <v>1357</v>
      </c>
    </row>
    <row r="8" spans="2:19">
      <c r="B8" s="1" t="s">
        <v>15</v>
      </c>
      <c r="C8" t="s">
        <v>23</v>
      </c>
      <c r="D8" s="1" t="s">
        <v>16</v>
      </c>
      <c r="E8" s="1" t="s">
        <v>20</v>
      </c>
      <c r="F8" s="1" t="s">
        <v>8</v>
      </c>
      <c r="G8">
        <v>1900</v>
      </c>
      <c r="H8">
        <v>770</v>
      </c>
      <c r="I8">
        <f t="shared" si="6"/>
        <v>1430</v>
      </c>
      <c r="J8" s="5">
        <v>39938</v>
      </c>
      <c r="L8" t="s">
        <v>55</v>
      </c>
      <c r="O8">
        <f t="shared" si="1"/>
        <v>1900</v>
      </c>
      <c r="R8" s="2">
        <f t="shared" si="2"/>
        <v>1900</v>
      </c>
    </row>
    <row r="9" spans="2:19">
      <c r="B9" s="1" t="s">
        <v>42</v>
      </c>
      <c r="C9" t="s">
        <v>22</v>
      </c>
      <c r="D9" s="1" t="s">
        <v>40</v>
      </c>
      <c r="E9" s="1" t="s">
        <v>39</v>
      </c>
      <c r="F9" s="1" t="s">
        <v>48</v>
      </c>
      <c r="G9">
        <v>2000</v>
      </c>
      <c r="H9">
        <f>G9*0.35</f>
        <v>700</v>
      </c>
      <c r="I9">
        <f t="shared" si="6"/>
        <v>1600</v>
      </c>
      <c r="J9" s="4" t="s">
        <v>24</v>
      </c>
      <c r="K9" s="4"/>
      <c r="L9" t="s">
        <v>56</v>
      </c>
      <c r="O9">
        <f t="shared" si="1"/>
        <v>2000</v>
      </c>
      <c r="R9" s="2">
        <f t="shared" si="2"/>
        <v>2000</v>
      </c>
    </row>
    <row r="10" spans="2:19">
      <c r="B10" s="1" t="s">
        <v>28</v>
      </c>
      <c r="C10" t="s">
        <v>22</v>
      </c>
      <c r="D10" s="1" t="s">
        <v>29</v>
      </c>
      <c r="E10" s="1" t="s">
        <v>30</v>
      </c>
      <c r="F10" s="1" t="s">
        <v>48</v>
      </c>
      <c r="G10">
        <v>1000</v>
      </c>
      <c r="H10">
        <f>G10*0.35</f>
        <v>350</v>
      </c>
      <c r="I10">
        <f t="shared" si="6"/>
        <v>950</v>
      </c>
      <c r="J10" s="4">
        <v>40344</v>
      </c>
      <c r="L10" t="s">
        <v>56</v>
      </c>
      <c r="O10">
        <f t="shared" si="1"/>
        <v>1000</v>
      </c>
      <c r="R10" s="2">
        <f t="shared" si="2"/>
        <v>1000</v>
      </c>
    </row>
    <row r="11" spans="2:19">
      <c r="B11" s="1" t="s">
        <v>45</v>
      </c>
      <c r="C11" t="s">
        <v>35</v>
      </c>
      <c r="D11" s="1" t="s">
        <v>43</v>
      </c>
      <c r="E11" s="1" t="s">
        <v>44</v>
      </c>
      <c r="F11" s="1" t="s">
        <v>48</v>
      </c>
      <c r="G11">
        <v>1000</v>
      </c>
      <c r="H11">
        <f>G11*0.36</f>
        <v>360</v>
      </c>
      <c r="I11">
        <f t="shared" si="6"/>
        <v>940</v>
      </c>
      <c r="J11" s="4">
        <v>40351</v>
      </c>
      <c r="L11" t="s">
        <v>56</v>
      </c>
      <c r="O11">
        <f t="shared" ref="O11:O22" si="7">G11-M11</f>
        <v>1000</v>
      </c>
      <c r="R11" s="2">
        <f t="shared" si="2"/>
        <v>1000</v>
      </c>
    </row>
    <row r="12" spans="2:19">
      <c r="B12" s="1" t="s">
        <v>57</v>
      </c>
      <c r="D12" s="1" t="s">
        <v>58</v>
      </c>
      <c r="E12" s="1"/>
      <c r="F12" s="1" t="s">
        <v>48</v>
      </c>
      <c r="G12">
        <v>500</v>
      </c>
      <c r="H12">
        <v>0</v>
      </c>
      <c r="I12">
        <v>500</v>
      </c>
      <c r="J12" s="4" t="s">
        <v>59</v>
      </c>
      <c r="L12" t="s">
        <v>63</v>
      </c>
      <c r="O12">
        <f t="shared" si="7"/>
        <v>500</v>
      </c>
      <c r="R12" s="2">
        <f t="shared" si="2"/>
        <v>500</v>
      </c>
    </row>
    <row r="13" spans="2:19">
      <c r="B13" s="10" t="s">
        <v>53</v>
      </c>
      <c r="D13" s="9" t="s">
        <v>50</v>
      </c>
      <c r="E13" s="1" t="s">
        <v>49</v>
      </c>
      <c r="F13" s="1" t="s">
        <v>48</v>
      </c>
      <c r="G13">
        <v>1142</v>
      </c>
      <c r="H13">
        <v>576</v>
      </c>
      <c r="I13">
        <f t="shared" si="6"/>
        <v>866</v>
      </c>
      <c r="J13" s="4">
        <v>40379</v>
      </c>
      <c r="L13" t="s">
        <v>56</v>
      </c>
      <c r="O13">
        <f t="shared" si="7"/>
        <v>1142</v>
      </c>
      <c r="R13" s="2">
        <f t="shared" si="2"/>
        <v>1142</v>
      </c>
    </row>
    <row r="14" spans="2:19">
      <c r="B14" s="10" t="s">
        <v>60</v>
      </c>
      <c r="D14" s="9" t="s">
        <v>61</v>
      </c>
      <c r="E14" s="1" t="s">
        <v>62</v>
      </c>
      <c r="F14" s="1" t="s">
        <v>48</v>
      </c>
      <c r="G14">
        <v>600</v>
      </c>
      <c r="H14">
        <v>900</v>
      </c>
      <c r="I14">
        <v>0</v>
      </c>
      <c r="J14" s="4" t="s">
        <v>59</v>
      </c>
      <c r="L14" t="s">
        <v>68</v>
      </c>
      <c r="O14">
        <f t="shared" si="7"/>
        <v>600</v>
      </c>
      <c r="R14" s="2">
        <f t="shared" si="2"/>
        <v>600</v>
      </c>
    </row>
    <row r="15" spans="2:19">
      <c r="B15" s="1" t="s">
        <v>31</v>
      </c>
      <c r="C15" t="s">
        <v>35</v>
      </c>
      <c r="D15" s="1" t="s">
        <v>36</v>
      </c>
      <c r="E15" s="8">
        <v>2</v>
      </c>
      <c r="F15" s="1" t="s">
        <v>48</v>
      </c>
      <c r="G15">
        <v>700</v>
      </c>
      <c r="H15">
        <v>280</v>
      </c>
      <c r="I15">
        <f t="shared" si="6"/>
        <v>720</v>
      </c>
      <c r="J15" s="4">
        <v>40381</v>
      </c>
      <c r="L15" t="s">
        <v>55</v>
      </c>
      <c r="O15">
        <f t="shared" si="7"/>
        <v>700</v>
      </c>
      <c r="R15" s="2">
        <f t="shared" si="2"/>
        <v>700</v>
      </c>
    </row>
    <row r="16" spans="2:19">
      <c r="B16" s="11" t="s">
        <v>64</v>
      </c>
      <c r="C16" t="s">
        <v>22</v>
      </c>
      <c r="D16" s="12" t="s">
        <v>65</v>
      </c>
      <c r="E16" s="1" t="s">
        <v>66</v>
      </c>
      <c r="F16" s="1" t="s">
        <v>48</v>
      </c>
      <c r="G16">
        <v>583</v>
      </c>
      <c r="H16">
        <v>0</v>
      </c>
      <c r="I16">
        <v>583</v>
      </c>
      <c r="J16" s="4" t="s">
        <v>67</v>
      </c>
      <c r="L16" t="s">
        <v>56</v>
      </c>
      <c r="O16">
        <f t="shared" si="7"/>
        <v>583</v>
      </c>
      <c r="R16" s="2">
        <f t="shared" si="2"/>
        <v>583</v>
      </c>
    </row>
    <row r="17" spans="2:20">
      <c r="B17" t="s">
        <v>69</v>
      </c>
      <c r="D17" s="1" t="s">
        <v>70</v>
      </c>
      <c r="E17" s="1"/>
      <c r="L17" t="s">
        <v>71</v>
      </c>
      <c r="O17">
        <f t="shared" si="7"/>
        <v>0</v>
      </c>
      <c r="R17" s="2">
        <f t="shared" si="2"/>
        <v>0</v>
      </c>
    </row>
    <row r="18" spans="2:20">
      <c r="B18" t="s">
        <v>51</v>
      </c>
      <c r="D18" s="1" t="s">
        <v>52</v>
      </c>
      <c r="E18">
        <v>3</v>
      </c>
      <c r="O18">
        <f t="shared" si="7"/>
        <v>0</v>
      </c>
      <c r="R18" s="2">
        <f t="shared" si="2"/>
        <v>0</v>
      </c>
    </row>
    <row r="19" spans="2:20">
      <c r="O19">
        <f t="shared" si="7"/>
        <v>0</v>
      </c>
      <c r="R19" s="2">
        <f t="shared" si="2"/>
        <v>0</v>
      </c>
    </row>
    <row r="20" spans="2:20">
      <c r="E20">
        <v>7</v>
      </c>
      <c r="F20">
        <v>800</v>
      </c>
      <c r="O20">
        <f t="shared" si="7"/>
        <v>0</v>
      </c>
      <c r="R20" s="2">
        <f t="shared" si="2"/>
        <v>0</v>
      </c>
    </row>
    <row r="21" spans="2:20">
      <c r="D21">
        <f>576+876</f>
        <v>1452</v>
      </c>
      <c r="E21">
        <v>9</v>
      </c>
      <c r="F21">
        <f>E21*F20/E20</f>
        <v>1028.5714285714287</v>
      </c>
      <c r="O21">
        <f t="shared" si="7"/>
        <v>0</v>
      </c>
      <c r="R21" s="2">
        <f t="shared" si="2"/>
        <v>0</v>
      </c>
    </row>
    <row r="22" spans="2:20">
      <c r="O22">
        <f t="shared" si="7"/>
        <v>0</v>
      </c>
      <c r="R22" s="2">
        <f t="shared" si="2"/>
        <v>0</v>
      </c>
    </row>
    <row r="23" spans="2:20">
      <c r="H23">
        <f>700+300</f>
        <v>1000</v>
      </c>
      <c r="I23">
        <f t="shared" ref="I23" si="8">SUM(I3:I22)</f>
        <v>12029</v>
      </c>
      <c r="M23">
        <f t="shared" ref="M23:R23" si="9">SUM(M3:M22)</f>
        <v>0</v>
      </c>
      <c r="O23">
        <f t="shared" si="9"/>
        <v>13761</v>
      </c>
      <c r="P23">
        <f t="shared" si="9"/>
        <v>0</v>
      </c>
      <c r="Q23">
        <f t="shared" si="9"/>
        <v>35</v>
      </c>
      <c r="R23">
        <f t="shared" si="9"/>
        <v>13726</v>
      </c>
      <c r="T23">
        <f>O23-(P23+Q23)</f>
        <v>13726</v>
      </c>
    </row>
    <row r="25" spans="2:20" ht="15.75">
      <c r="D25" s="7">
        <v>3621</v>
      </c>
      <c r="E25" s="7"/>
    </row>
  </sheetData>
  <sortState ref="B2:P6">
    <sortCondition ref="D2:D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2009-01-22T00:08:32Z</dcterms:created>
  <dcterms:modified xsi:type="dcterms:W3CDTF">2010-11-09T15:26:15Z</dcterms:modified>
</cp:coreProperties>
</file>