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ttl\FTP\FLORIDA\"/>
    </mc:Choice>
  </mc:AlternateContent>
  <xr:revisionPtr revIDLastSave="0" documentId="13_ncr:1_{A589AF78-5510-49A3-833E-139000BB5377}" xr6:coauthVersionLast="46" xr6:coauthVersionMax="46" xr10:uidLastSave="{00000000-0000-0000-0000-000000000000}"/>
  <bookViews>
    <workbookView xWindow="57480" yWindow="-120" windowWidth="29040" windowHeight="15840" xr2:uid="{D23A7DFC-F8CC-4AA2-811A-BCE31F60249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13" i="1" l="1"/>
  <c r="X4" i="1" l="1"/>
  <c r="R4" i="1"/>
  <c r="F4" i="1"/>
  <c r="L4" i="1"/>
  <c r="J53" i="1" l="1"/>
  <c r="A153" i="1" l="1"/>
  <c r="G153" i="1"/>
  <c r="A127" i="1"/>
  <c r="A101" i="1"/>
  <c r="A75" i="1"/>
  <c r="AA22" i="1"/>
  <c r="X22" i="1"/>
  <c r="Z22" i="1" s="1"/>
  <c r="AB22" i="1" s="1"/>
  <c r="U22" i="1"/>
  <c r="G127" i="1" s="1"/>
  <c r="R22" i="1"/>
  <c r="T22" i="1" s="1"/>
  <c r="V22" i="1" s="1"/>
  <c r="O22" i="1"/>
  <c r="G101" i="1" s="1"/>
  <c r="L22" i="1"/>
  <c r="N22" i="1" s="1"/>
  <c r="P22" i="1" s="1"/>
  <c r="I22" i="1"/>
  <c r="G75" i="1" s="1"/>
  <c r="F22" i="1"/>
  <c r="H22" i="1" s="1"/>
  <c r="F75" i="1" s="1"/>
  <c r="H51" i="1"/>
  <c r="H46" i="1"/>
  <c r="X9" i="1"/>
  <c r="Z9" i="1" s="1"/>
  <c r="AB9" i="1" s="1"/>
  <c r="F20" i="1"/>
  <c r="A160" i="1"/>
  <c r="A134" i="1"/>
  <c r="A108" i="1"/>
  <c r="A82" i="1"/>
  <c r="F29" i="1"/>
  <c r="H29" i="1" s="1"/>
  <c r="J29" i="1" s="1"/>
  <c r="I29" i="1"/>
  <c r="G82" i="1" s="1"/>
  <c r="O29" i="1"/>
  <c r="G108" i="1" s="1"/>
  <c r="R29" i="1"/>
  <c r="T29" i="1" s="1"/>
  <c r="V29" i="1" s="1"/>
  <c r="U29" i="1"/>
  <c r="G134" i="1" s="1"/>
  <c r="AA29" i="1"/>
  <c r="G160" i="1" s="1"/>
  <c r="A138" i="1"/>
  <c r="A112" i="1"/>
  <c r="A86" i="1"/>
  <c r="A60" i="1"/>
  <c r="AA7" i="1"/>
  <c r="G138" i="1" s="1"/>
  <c r="U7" i="1"/>
  <c r="G112" i="1" s="1"/>
  <c r="R7" i="1"/>
  <c r="T7" i="1" s="1"/>
  <c r="V7" i="1" s="1"/>
  <c r="O7" i="1"/>
  <c r="G86" i="1" s="1"/>
  <c r="I7" i="1"/>
  <c r="G60" i="1" s="1"/>
  <c r="F7" i="1"/>
  <c r="H7" i="1" s="1"/>
  <c r="J7" i="1" s="1"/>
  <c r="F9" i="1"/>
  <c r="H9" i="1" s="1"/>
  <c r="F62" i="1" s="1"/>
  <c r="R9" i="1"/>
  <c r="T9" i="1" s="1"/>
  <c r="V9" i="1" s="1"/>
  <c r="L9" i="1"/>
  <c r="N9" i="1" s="1"/>
  <c r="F88" i="1" s="1"/>
  <c r="A163" i="1"/>
  <c r="A162" i="1"/>
  <c r="A137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4" i="1"/>
  <c r="A155" i="1"/>
  <c r="A156" i="1"/>
  <c r="A157" i="1"/>
  <c r="A158" i="1"/>
  <c r="A159" i="1"/>
  <c r="A161" i="1"/>
  <c r="A136" i="1"/>
  <c r="A111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8" i="1"/>
  <c r="A129" i="1"/>
  <c r="A130" i="1"/>
  <c r="A131" i="1"/>
  <c r="A132" i="1"/>
  <c r="A133" i="1"/>
  <c r="A135" i="1"/>
  <c r="A110" i="1"/>
  <c r="A85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2" i="1"/>
  <c r="A103" i="1"/>
  <c r="A104" i="1"/>
  <c r="A105" i="1"/>
  <c r="A106" i="1"/>
  <c r="A107" i="1"/>
  <c r="A109" i="1"/>
  <c r="A84" i="1"/>
  <c r="A59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6" i="1"/>
  <c r="A77" i="1"/>
  <c r="A78" i="1"/>
  <c r="A79" i="1"/>
  <c r="A80" i="1"/>
  <c r="A81" i="1"/>
  <c r="A83" i="1"/>
  <c r="A58" i="1"/>
  <c r="AA9" i="1"/>
  <c r="G140" i="1" s="1"/>
  <c r="U9" i="1"/>
  <c r="G114" i="1" s="1"/>
  <c r="O9" i="1"/>
  <c r="G88" i="1" s="1"/>
  <c r="I9" i="1"/>
  <c r="G62" i="1" s="1"/>
  <c r="F153" i="1" l="1"/>
  <c r="F127" i="1"/>
  <c r="F101" i="1"/>
  <c r="AR22" i="1"/>
  <c r="J22" i="1"/>
  <c r="AT22" i="1" s="1"/>
  <c r="AR9" i="1"/>
  <c r="F134" i="1"/>
  <c r="F82" i="1"/>
  <c r="L29" i="1"/>
  <c r="N29" i="1" s="1"/>
  <c r="F112" i="1"/>
  <c r="X29" i="1"/>
  <c r="Z29" i="1" s="1"/>
  <c r="L7" i="1"/>
  <c r="N7" i="1" s="1"/>
  <c r="F60" i="1"/>
  <c r="X7" i="1"/>
  <c r="Z7" i="1" s="1"/>
  <c r="F27" i="1"/>
  <c r="H27" i="1" s="1"/>
  <c r="F114" i="1"/>
  <c r="F140" i="1"/>
  <c r="P9" i="1"/>
  <c r="J9" i="1"/>
  <c r="AM27" i="1"/>
  <c r="G163" i="1" s="1"/>
  <c r="AG27" i="1"/>
  <c r="G162" i="1" s="1"/>
  <c r="AJ27" i="1"/>
  <c r="AL27" i="1" s="1"/>
  <c r="AD27" i="1"/>
  <c r="AF27" i="1" s="1"/>
  <c r="F162" i="1" s="1"/>
  <c r="AA30" i="1"/>
  <c r="G161" i="1" s="1"/>
  <c r="AA28" i="1"/>
  <c r="G159" i="1" s="1"/>
  <c r="AA27" i="1"/>
  <c r="G158" i="1" s="1"/>
  <c r="AA26" i="1"/>
  <c r="G157" i="1" s="1"/>
  <c r="AA25" i="1"/>
  <c r="G156" i="1" s="1"/>
  <c r="AA24" i="1"/>
  <c r="G155" i="1" s="1"/>
  <c r="AA23" i="1"/>
  <c r="G154" i="1" s="1"/>
  <c r="AA21" i="1"/>
  <c r="G152" i="1" s="1"/>
  <c r="AA20" i="1"/>
  <c r="G151" i="1" s="1"/>
  <c r="AA19" i="1"/>
  <c r="G150" i="1" s="1"/>
  <c r="AA18" i="1"/>
  <c r="G149" i="1" s="1"/>
  <c r="AA17" i="1"/>
  <c r="G148" i="1" s="1"/>
  <c r="AA16" i="1"/>
  <c r="G147" i="1" s="1"/>
  <c r="AA15" i="1"/>
  <c r="G146" i="1" s="1"/>
  <c r="AA14" i="1"/>
  <c r="G145" i="1" s="1"/>
  <c r="AA13" i="1"/>
  <c r="G144" i="1" s="1"/>
  <c r="AA12" i="1"/>
  <c r="G143" i="1" s="1"/>
  <c r="AA11" i="1"/>
  <c r="G142" i="1" s="1"/>
  <c r="AA10" i="1"/>
  <c r="G141" i="1" s="1"/>
  <c r="AA8" i="1"/>
  <c r="G139" i="1" s="1"/>
  <c r="AA6" i="1"/>
  <c r="G137" i="1" s="1"/>
  <c r="AA5" i="1"/>
  <c r="G136" i="1" s="1"/>
  <c r="U30" i="1"/>
  <c r="G135" i="1" s="1"/>
  <c r="U28" i="1"/>
  <c r="G133" i="1" s="1"/>
  <c r="U27" i="1"/>
  <c r="G132" i="1" s="1"/>
  <c r="U26" i="1"/>
  <c r="G131" i="1" s="1"/>
  <c r="U25" i="1"/>
  <c r="G130" i="1" s="1"/>
  <c r="U24" i="1"/>
  <c r="G129" i="1" s="1"/>
  <c r="U23" i="1"/>
  <c r="G128" i="1" s="1"/>
  <c r="U21" i="1"/>
  <c r="G126" i="1" s="1"/>
  <c r="U20" i="1"/>
  <c r="G125" i="1" s="1"/>
  <c r="U19" i="1"/>
  <c r="G124" i="1" s="1"/>
  <c r="U18" i="1"/>
  <c r="G123" i="1" s="1"/>
  <c r="U17" i="1"/>
  <c r="G122" i="1" s="1"/>
  <c r="U16" i="1"/>
  <c r="G121" i="1" s="1"/>
  <c r="U15" i="1"/>
  <c r="G120" i="1" s="1"/>
  <c r="U14" i="1"/>
  <c r="G119" i="1" s="1"/>
  <c r="U13" i="1"/>
  <c r="G118" i="1" s="1"/>
  <c r="U12" i="1"/>
  <c r="G117" i="1" s="1"/>
  <c r="U11" i="1"/>
  <c r="G116" i="1" s="1"/>
  <c r="U10" i="1"/>
  <c r="G115" i="1" s="1"/>
  <c r="U8" i="1"/>
  <c r="G113" i="1" s="1"/>
  <c r="U6" i="1"/>
  <c r="G111" i="1" s="1"/>
  <c r="U5" i="1"/>
  <c r="G110" i="1" s="1"/>
  <c r="O6" i="1"/>
  <c r="G85" i="1" s="1"/>
  <c r="O8" i="1"/>
  <c r="G87" i="1" s="1"/>
  <c r="O10" i="1"/>
  <c r="G89" i="1" s="1"/>
  <c r="O11" i="1"/>
  <c r="G90" i="1" s="1"/>
  <c r="O12" i="1"/>
  <c r="G91" i="1" s="1"/>
  <c r="O13" i="1"/>
  <c r="G92" i="1" s="1"/>
  <c r="O14" i="1"/>
  <c r="G93" i="1" s="1"/>
  <c r="O15" i="1"/>
  <c r="G94" i="1" s="1"/>
  <c r="O16" i="1"/>
  <c r="G95" i="1" s="1"/>
  <c r="O17" i="1"/>
  <c r="G96" i="1" s="1"/>
  <c r="O18" i="1"/>
  <c r="G97" i="1" s="1"/>
  <c r="O19" i="1"/>
  <c r="G98" i="1" s="1"/>
  <c r="O20" i="1"/>
  <c r="G99" i="1" s="1"/>
  <c r="O21" i="1"/>
  <c r="G100" i="1" s="1"/>
  <c r="O23" i="1"/>
  <c r="G102" i="1" s="1"/>
  <c r="O24" i="1"/>
  <c r="G103" i="1" s="1"/>
  <c r="O25" i="1"/>
  <c r="G104" i="1" s="1"/>
  <c r="O26" i="1"/>
  <c r="G105" i="1" s="1"/>
  <c r="O27" i="1"/>
  <c r="G106" i="1" s="1"/>
  <c r="O28" i="1"/>
  <c r="G107" i="1" s="1"/>
  <c r="O30" i="1"/>
  <c r="G109" i="1" s="1"/>
  <c r="O5" i="1"/>
  <c r="G84" i="1" s="1"/>
  <c r="I5" i="1"/>
  <c r="G58" i="1" s="1"/>
  <c r="I6" i="1"/>
  <c r="G59" i="1" s="1"/>
  <c r="I8" i="1"/>
  <c r="G61" i="1" s="1"/>
  <c r="I10" i="1"/>
  <c r="G63" i="1" s="1"/>
  <c r="I11" i="1"/>
  <c r="G64" i="1" s="1"/>
  <c r="I12" i="1"/>
  <c r="G65" i="1" s="1"/>
  <c r="I13" i="1"/>
  <c r="G66" i="1" s="1"/>
  <c r="I14" i="1"/>
  <c r="G67" i="1" s="1"/>
  <c r="I15" i="1"/>
  <c r="G68" i="1" s="1"/>
  <c r="I16" i="1"/>
  <c r="G69" i="1" s="1"/>
  <c r="I17" i="1"/>
  <c r="G70" i="1" s="1"/>
  <c r="I18" i="1"/>
  <c r="G71" i="1" s="1"/>
  <c r="I19" i="1"/>
  <c r="G72" i="1" s="1"/>
  <c r="I20" i="1"/>
  <c r="G73" i="1" s="1"/>
  <c r="I21" i="1"/>
  <c r="G74" i="1" s="1"/>
  <c r="I23" i="1"/>
  <c r="G76" i="1" s="1"/>
  <c r="I24" i="1"/>
  <c r="G77" i="1" s="1"/>
  <c r="I25" i="1"/>
  <c r="G78" i="1" s="1"/>
  <c r="I26" i="1"/>
  <c r="G79" i="1" s="1"/>
  <c r="I27" i="1"/>
  <c r="G80" i="1" s="1"/>
  <c r="I28" i="1"/>
  <c r="G81" i="1" s="1"/>
  <c r="I30" i="1"/>
  <c r="G83" i="1" s="1"/>
  <c r="L5" i="1"/>
  <c r="N5" i="1" s="1"/>
  <c r="X30" i="1"/>
  <c r="Z30" i="1" s="1"/>
  <c r="L30" i="1"/>
  <c r="F30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X25" i="1"/>
  <c r="Z25" i="1" s="1"/>
  <c r="X20" i="1"/>
  <c r="Z20" i="1" s="1"/>
  <c r="X18" i="1"/>
  <c r="Z18" i="1" s="1"/>
  <c r="X21" i="1"/>
  <c r="Z21" i="1" s="1"/>
  <c r="X24" i="1"/>
  <c r="Z24" i="1" s="1"/>
  <c r="X8" i="1"/>
  <c r="Z8" i="1" s="1"/>
  <c r="X28" i="1"/>
  <c r="Z28" i="1" s="1"/>
  <c r="X15" i="1"/>
  <c r="Z15" i="1" s="1"/>
  <c r="X12" i="1"/>
  <c r="Z12" i="1" s="1"/>
  <c r="X13" i="1"/>
  <c r="Z13" i="1" s="1"/>
  <c r="X14" i="1"/>
  <c r="Z14" i="1" s="1"/>
  <c r="X5" i="1"/>
  <c r="Z5" i="1" s="1"/>
  <c r="X11" i="1"/>
  <c r="Z11" i="1" s="1"/>
  <c r="X16" i="1"/>
  <c r="Z16" i="1" s="1"/>
  <c r="X26" i="1"/>
  <c r="Z26" i="1" s="1"/>
  <c r="X17" i="1"/>
  <c r="Z17" i="1" s="1"/>
  <c r="X23" i="1"/>
  <c r="Z23" i="1" s="1"/>
  <c r="X6" i="1"/>
  <c r="Z6" i="1" s="1"/>
  <c r="X19" i="1"/>
  <c r="Z19" i="1" s="1"/>
  <c r="X10" i="1"/>
  <c r="Z10" i="1" s="1"/>
  <c r="X27" i="1"/>
  <c r="Z27" i="1" s="1"/>
  <c r="R25" i="1"/>
  <c r="T25" i="1" s="1"/>
  <c r="R20" i="1"/>
  <c r="T20" i="1" s="1"/>
  <c r="R18" i="1"/>
  <c r="T18" i="1" s="1"/>
  <c r="R21" i="1"/>
  <c r="T21" i="1" s="1"/>
  <c r="R24" i="1"/>
  <c r="T24" i="1" s="1"/>
  <c r="R8" i="1"/>
  <c r="T8" i="1" s="1"/>
  <c r="R28" i="1"/>
  <c r="T28" i="1" s="1"/>
  <c r="R15" i="1"/>
  <c r="T15" i="1" s="1"/>
  <c r="R30" i="1"/>
  <c r="T30" i="1" s="1"/>
  <c r="R12" i="1"/>
  <c r="T12" i="1" s="1"/>
  <c r="R13" i="1"/>
  <c r="T13" i="1" s="1"/>
  <c r="R14" i="1"/>
  <c r="T14" i="1" s="1"/>
  <c r="R5" i="1"/>
  <c r="T5" i="1" s="1"/>
  <c r="R11" i="1"/>
  <c r="T11" i="1" s="1"/>
  <c r="R16" i="1"/>
  <c r="T16" i="1" s="1"/>
  <c r="R26" i="1"/>
  <c r="T26" i="1" s="1"/>
  <c r="R17" i="1"/>
  <c r="T17" i="1" s="1"/>
  <c r="R23" i="1"/>
  <c r="T23" i="1" s="1"/>
  <c r="R6" i="1"/>
  <c r="T6" i="1" s="1"/>
  <c r="R19" i="1"/>
  <c r="T19" i="1" s="1"/>
  <c r="R10" i="1"/>
  <c r="T10" i="1" s="1"/>
  <c r="R27" i="1"/>
  <c r="T27" i="1" s="1"/>
  <c r="L25" i="1"/>
  <c r="L20" i="1"/>
  <c r="L18" i="1"/>
  <c r="N18" i="1" s="1"/>
  <c r="L21" i="1"/>
  <c r="L24" i="1"/>
  <c r="L8" i="1"/>
  <c r="L28" i="1"/>
  <c r="L15" i="1"/>
  <c r="N15" i="1" s="1"/>
  <c r="L12" i="1"/>
  <c r="N12" i="1" s="1"/>
  <c r="L13" i="1"/>
  <c r="L14" i="1"/>
  <c r="L11" i="1"/>
  <c r="L16" i="1"/>
  <c r="L26" i="1"/>
  <c r="L17" i="1"/>
  <c r="L23" i="1"/>
  <c r="N23" i="1" s="1"/>
  <c r="L6" i="1"/>
  <c r="L19" i="1"/>
  <c r="N19" i="1" s="1"/>
  <c r="L10" i="1"/>
  <c r="L27" i="1"/>
  <c r="N27" i="1" s="1"/>
  <c r="F25" i="1"/>
  <c r="F18" i="1"/>
  <c r="H18" i="1" s="1"/>
  <c r="F21" i="1"/>
  <c r="F24" i="1"/>
  <c r="F8" i="1"/>
  <c r="F28" i="1"/>
  <c r="F15" i="1"/>
  <c r="H15" i="1" s="1"/>
  <c r="F12" i="1"/>
  <c r="H12" i="1" s="1"/>
  <c r="F13" i="1"/>
  <c r="F14" i="1"/>
  <c r="F5" i="1"/>
  <c r="H5" i="1" s="1"/>
  <c r="F11" i="1"/>
  <c r="F16" i="1"/>
  <c r="F26" i="1"/>
  <c r="F17" i="1"/>
  <c r="F23" i="1"/>
  <c r="H23" i="1" s="1"/>
  <c r="F6" i="1"/>
  <c r="F19" i="1"/>
  <c r="H19" i="1" s="1"/>
  <c r="F10" i="1"/>
  <c r="E4" i="1"/>
  <c r="A21" i="1" l="1"/>
  <c r="A23" i="1" s="1"/>
  <c r="A24" i="1" s="1"/>
  <c r="A25" i="1" s="1"/>
  <c r="A26" i="1" s="1"/>
  <c r="A27" i="1" s="1"/>
  <c r="A28" i="1" s="1"/>
  <c r="A29" i="1" s="1"/>
  <c r="A30" i="1" s="1"/>
  <c r="A22" i="1"/>
  <c r="AT9" i="1"/>
  <c r="F58" i="1"/>
  <c r="AR5" i="1"/>
  <c r="AR18" i="1"/>
  <c r="AR27" i="1"/>
  <c r="AR19" i="1"/>
  <c r="AR29" i="1"/>
  <c r="AR23" i="1"/>
  <c r="P7" i="1"/>
  <c r="AR7" i="1"/>
  <c r="AB29" i="1"/>
  <c r="F160" i="1"/>
  <c r="AR15" i="1"/>
  <c r="AR12" i="1"/>
  <c r="P29" i="1"/>
  <c r="F108" i="1"/>
  <c r="F86" i="1"/>
  <c r="AB7" i="1"/>
  <c r="F138" i="1"/>
  <c r="AN27" i="1"/>
  <c r="AN4" i="1" s="1"/>
  <c r="F163" i="1"/>
  <c r="AB30" i="1"/>
  <c r="F161" i="1"/>
  <c r="AB25" i="1"/>
  <c r="F156" i="1"/>
  <c r="AB28" i="1"/>
  <c r="F159" i="1"/>
  <c r="AB8" i="1"/>
  <c r="F139" i="1"/>
  <c r="AB24" i="1"/>
  <c r="F155" i="1"/>
  <c r="AB14" i="1"/>
  <c r="F145" i="1"/>
  <c r="AB6" i="1"/>
  <c r="F137" i="1"/>
  <c r="AB20" i="1"/>
  <c r="F151" i="1"/>
  <c r="N28" i="1"/>
  <c r="N8" i="1"/>
  <c r="N24" i="1"/>
  <c r="N20" i="1"/>
  <c r="F99" i="1" s="1"/>
  <c r="N6" i="1"/>
  <c r="F85" i="1" s="1"/>
  <c r="N25" i="1"/>
  <c r="N14" i="1"/>
  <c r="F93" i="1" s="1"/>
  <c r="N30" i="1"/>
  <c r="AB16" i="1"/>
  <c r="F147" i="1"/>
  <c r="N16" i="1"/>
  <c r="F95" i="1" s="1"/>
  <c r="N10" i="1"/>
  <c r="AB10" i="1"/>
  <c r="F141" i="1"/>
  <c r="H25" i="1"/>
  <c r="F78" i="1" s="1"/>
  <c r="H20" i="1"/>
  <c r="H30" i="1"/>
  <c r="F83" i="1" s="1"/>
  <c r="H28" i="1"/>
  <c r="F81" i="1" s="1"/>
  <c r="H6" i="1"/>
  <c r="H16" i="1"/>
  <c r="H8" i="1"/>
  <c r="F61" i="1" s="1"/>
  <c r="H24" i="1"/>
  <c r="F77" i="1" s="1"/>
  <c r="H14" i="1"/>
  <c r="H10" i="1"/>
  <c r="F63" i="1" s="1"/>
  <c r="V25" i="1"/>
  <c r="F130" i="1"/>
  <c r="V16" i="1"/>
  <c r="F121" i="1"/>
  <c r="V14" i="1"/>
  <c r="F119" i="1"/>
  <c r="V20" i="1"/>
  <c r="F125" i="1"/>
  <c r="V30" i="1"/>
  <c r="F135" i="1"/>
  <c r="V28" i="1"/>
  <c r="F133" i="1"/>
  <c r="V8" i="1"/>
  <c r="F113" i="1"/>
  <c r="V10" i="1"/>
  <c r="F115" i="1"/>
  <c r="V24" i="1"/>
  <c r="F129" i="1"/>
  <c r="V6" i="1"/>
  <c r="F111" i="1"/>
  <c r="N11" i="1"/>
  <c r="AB11" i="1"/>
  <c r="F142" i="1"/>
  <c r="H11" i="1"/>
  <c r="F64" i="1" s="1"/>
  <c r="V11" i="1"/>
  <c r="F116" i="1"/>
  <c r="AB21" i="1"/>
  <c r="F152" i="1"/>
  <c r="H21" i="1"/>
  <c r="F74" i="1" s="1"/>
  <c r="V21" i="1"/>
  <c r="F126" i="1"/>
  <c r="N21" i="1"/>
  <c r="AB13" i="1"/>
  <c r="F144" i="1"/>
  <c r="H13" i="1"/>
  <c r="F66" i="1" s="1"/>
  <c r="V13" i="1"/>
  <c r="F118" i="1"/>
  <c r="N13" i="1"/>
  <c r="AB26" i="1"/>
  <c r="F157" i="1"/>
  <c r="V26" i="1"/>
  <c r="F131" i="1"/>
  <c r="N26" i="1"/>
  <c r="H26" i="1"/>
  <c r="F79" i="1" s="1"/>
  <c r="N17" i="1"/>
  <c r="F96" i="1" s="1"/>
  <c r="AB17" i="1"/>
  <c r="F148" i="1"/>
  <c r="H17" i="1"/>
  <c r="V17" i="1"/>
  <c r="F122" i="1"/>
  <c r="J5" i="1"/>
  <c r="V5" i="1"/>
  <c r="F110" i="1"/>
  <c r="AB5" i="1"/>
  <c r="F136" i="1"/>
  <c r="P5" i="1"/>
  <c r="F84" i="1"/>
  <c r="J23" i="1"/>
  <c r="F76" i="1"/>
  <c r="AB23" i="1"/>
  <c r="F154" i="1"/>
  <c r="V23" i="1"/>
  <c r="F128" i="1"/>
  <c r="P23" i="1"/>
  <c r="F102" i="1"/>
  <c r="J15" i="1"/>
  <c r="F68" i="1"/>
  <c r="V15" i="1"/>
  <c r="F120" i="1"/>
  <c r="AB15" i="1"/>
  <c r="F146" i="1"/>
  <c r="P15" i="1"/>
  <c r="F94" i="1"/>
  <c r="J19" i="1"/>
  <c r="F72" i="1"/>
  <c r="AB19" i="1"/>
  <c r="F150" i="1"/>
  <c r="V19" i="1"/>
  <c r="F124" i="1"/>
  <c r="P19" i="1"/>
  <c r="F98" i="1"/>
  <c r="J18" i="1"/>
  <c r="F71" i="1"/>
  <c r="AB18" i="1"/>
  <c r="F149" i="1"/>
  <c r="V18" i="1"/>
  <c r="F123" i="1"/>
  <c r="P18" i="1"/>
  <c r="F97" i="1"/>
  <c r="J12" i="1"/>
  <c r="F65" i="1"/>
  <c r="AB12" i="1"/>
  <c r="F143" i="1"/>
  <c r="V12" i="1"/>
  <c r="F117" i="1"/>
  <c r="P12" i="1"/>
  <c r="F91" i="1"/>
  <c r="V27" i="1"/>
  <c r="F132" i="1"/>
  <c r="J27" i="1"/>
  <c r="F80" i="1"/>
  <c r="P27" i="1"/>
  <c r="F106" i="1"/>
  <c r="AB27" i="1"/>
  <c r="F158" i="1"/>
  <c r="AH27" i="1"/>
  <c r="AH4" i="1" s="1"/>
  <c r="AT7" i="1" l="1"/>
  <c r="AT29" i="1"/>
  <c r="AT27" i="1"/>
  <c r="AT19" i="1"/>
  <c r="AT23" i="1"/>
  <c r="AT5" i="1"/>
  <c r="AT15" i="1"/>
  <c r="AT12" i="1"/>
  <c r="AT18" i="1"/>
  <c r="F100" i="1"/>
  <c r="AR21" i="1"/>
  <c r="F105" i="1"/>
  <c r="AR26" i="1"/>
  <c r="F104" i="1"/>
  <c r="AR25" i="1"/>
  <c r="F109" i="1"/>
  <c r="AR30" i="1"/>
  <c r="F103" i="1"/>
  <c r="AR24" i="1"/>
  <c r="F92" i="1"/>
  <c r="AR13" i="1"/>
  <c r="F87" i="1"/>
  <c r="AR8" i="1"/>
  <c r="F107" i="1"/>
  <c r="AR28" i="1"/>
  <c r="F89" i="1"/>
  <c r="AR10" i="1"/>
  <c r="F90" i="1"/>
  <c r="AR11" i="1"/>
  <c r="F59" i="1"/>
  <c r="AR6" i="1"/>
  <c r="F67" i="1"/>
  <c r="AR14" i="1"/>
  <c r="F70" i="1"/>
  <c r="AR17" i="1"/>
  <c r="F69" i="1"/>
  <c r="AR16" i="1"/>
  <c r="F73" i="1"/>
  <c r="AR20" i="1"/>
  <c r="P8" i="1"/>
  <c r="P6" i="1"/>
  <c r="P30" i="1"/>
  <c r="P20" i="1"/>
  <c r="P25" i="1"/>
  <c r="P28" i="1"/>
  <c r="P14" i="1"/>
  <c r="P24" i="1"/>
  <c r="J14" i="1"/>
  <c r="J25" i="1"/>
  <c r="J6" i="1"/>
  <c r="J26" i="1"/>
  <c r="P16" i="1"/>
  <c r="P10" i="1"/>
  <c r="J8" i="1"/>
  <c r="J30" i="1"/>
  <c r="J28" i="1"/>
  <c r="J24" i="1"/>
  <c r="J10" i="1"/>
  <c r="J16" i="1"/>
  <c r="J20" i="1"/>
  <c r="J11" i="1"/>
  <c r="P11" i="1"/>
  <c r="P21" i="1"/>
  <c r="J21" i="1"/>
  <c r="J13" i="1"/>
  <c r="P13" i="1"/>
  <c r="AB4" i="1"/>
  <c r="P26" i="1"/>
  <c r="J17" i="1"/>
  <c r="P17" i="1"/>
  <c r="V4" i="1"/>
  <c r="AT14" i="1" l="1"/>
  <c r="AT21" i="1"/>
  <c r="AT6" i="1"/>
  <c r="AT24" i="1"/>
  <c r="AT11" i="1"/>
  <c r="AT16" i="1"/>
  <c r="AT26" i="1"/>
  <c r="AT10" i="1"/>
  <c r="AT25" i="1"/>
  <c r="AT28" i="1"/>
  <c r="AT30" i="1"/>
  <c r="AT8" i="1"/>
  <c r="AT17" i="1"/>
  <c r="AT20" i="1"/>
  <c r="AR32" i="1"/>
  <c r="J4" i="1"/>
  <c r="P4" i="1"/>
  <c r="AR3" i="1" l="1"/>
  <c r="AS32" i="1" s="1"/>
  <c r="H35" i="1"/>
  <c r="H40" i="1" s="1"/>
  <c r="H49" i="1" s="1"/>
  <c r="J52" i="1" s="1"/>
  <c r="J54" i="1" s="1"/>
</calcChain>
</file>

<file path=xl/sharedStrings.xml><?xml version="1.0" encoding="utf-8"?>
<sst xmlns="http://schemas.openxmlformats.org/spreadsheetml/2006/main" count="597" uniqueCount="55">
  <si>
    <t>TWTR</t>
  </si>
  <si>
    <t>PYPL</t>
  </si>
  <si>
    <t>SHOP</t>
  </si>
  <si>
    <t>SQ</t>
  </si>
  <si>
    <t>BEAM</t>
  </si>
  <si>
    <t>XONE</t>
  </si>
  <si>
    <t>AFRM</t>
  </si>
  <si>
    <t>FCEL</t>
  </si>
  <si>
    <t>MRNA</t>
  </si>
  <si>
    <t>TSLA</t>
  </si>
  <si>
    <t>NIO</t>
  </si>
  <si>
    <t>DBP</t>
  </si>
  <si>
    <t>REG</t>
  </si>
  <si>
    <t>PSP</t>
  </si>
  <si>
    <t>MILAGRE</t>
  </si>
  <si>
    <t>IRA</t>
  </si>
  <si>
    <t>DAG REG</t>
  </si>
  <si>
    <t>AI</t>
  </si>
  <si>
    <t>PLUG</t>
  </si>
  <si>
    <t>BLNK</t>
  </si>
  <si>
    <t>PRICE</t>
  </si>
  <si>
    <t>SHARES</t>
  </si>
  <si>
    <t>SYMBOL</t>
  </si>
  <si>
    <t>COST</t>
  </si>
  <si>
    <t>TOTAL</t>
  </si>
  <si>
    <t>% EXPECTED RETURN</t>
  </si>
  <si>
    <t>RESULT</t>
  </si>
  <si>
    <t>ALREADY INVESTED</t>
  </si>
  <si>
    <t>TOTAL GROWTH</t>
  </si>
  <si>
    <t>CURRENT VALUE</t>
  </si>
  <si>
    <t>EXPECTED:</t>
  </si>
  <si>
    <t>BIDU</t>
  </si>
  <si>
    <t>E</t>
  </si>
  <si>
    <t>B</t>
  </si>
  <si>
    <t>M</t>
  </si>
  <si>
    <t>DAY</t>
  </si>
  <si>
    <t>N</t>
  </si>
  <si>
    <t>ADPT</t>
  </si>
  <si>
    <t>ZM</t>
  </si>
  <si>
    <t>DEVIDE BY AT LEAST 2</t>
  </si>
  <si>
    <t>DID UP UPDATE PRICES????</t>
  </si>
  <si>
    <t>52W HIGH</t>
  </si>
  <si>
    <t>INVESTED</t>
  </si>
  <si>
    <t>VAL @ 52WH</t>
  </si>
  <si>
    <t>BUY VAL</t>
  </si>
  <si>
    <t>SE</t>
  </si>
  <si>
    <t>AAPL</t>
  </si>
  <si>
    <t>SOL</t>
  </si>
  <si>
    <t>RIOT</t>
  </si>
  <si>
    <t>TER</t>
  </si>
  <si>
    <t>NFLX</t>
  </si>
  <si>
    <t>KTOS</t>
  </si>
  <si>
    <t>DQ</t>
  </si>
  <si>
    <t>Margin</t>
  </si>
  <si>
    <t>XOM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</si>
</sst>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24"/>
      <color rgb="FF00B05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4" fontId="0" fillId="0" borderId="0" xfId="0" applyNumberFormat="1" applyAlignment="1">
      <alignment horizontal="right"/>
    </xf>
    <xf numFmtId="10" fontId="0" fillId="0" borderId="0" xfId="0" applyNumberFormat="1"/>
    <xf numFmtId="0" fontId="0" fillId="0" borderId="0" xfId="0" applyAlignment="1">
      <alignment horizontal="left"/>
    </xf>
    <xf numFmtId="4" fontId="0" fillId="0" borderId="0" xfId="0" applyNumberFormat="1" applyAlignment="1">
      <alignment horizontal="left"/>
    </xf>
    <xf numFmtId="4" fontId="0" fillId="2" borderId="0" xfId="0" applyNumberFormat="1" applyFill="1" applyAlignment="1">
      <alignment horizontal="right"/>
    </xf>
    <xf numFmtId="4" fontId="0" fillId="3" borderId="0" xfId="0" applyNumberFormat="1" applyFill="1" applyAlignment="1">
      <alignment horizontal="left"/>
    </xf>
    <xf numFmtId="0" fontId="0" fillId="4" borderId="0" xfId="0" applyFill="1" applyAlignment="1">
      <alignment horizontal="right"/>
    </xf>
    <xf numFmtId="4" fontId="0" fillId="4" borderId="0" xfId="0" applyNumberFormat="1" applyFill="1" applyAlignment="1">
      <alignment horizontal="right"/>
    </xf>
    <xf numFmtId="10" fontId="0" fillId="2" borderId="0" xfId="0" applyNumberFormat="1" applyFill="1" applyAlignment="1">
      <alignment horizontal="right"/>
    </xf>
    <xf numFmtId="0" fontId="0" fillId="5" borderId="0" xfId="0" applyFill="1"/>
    <xf numFmtId="0" fontId="0" fillId="2" borderId="0" xfId="0" applyFill="1"/>
    <xf numFmtId="0" fontId="0" fillId="0" borderId="0" xfId="0" applyFill="1"/>
    <xf numFmtId="0" fontId="1" fillId="0" borderId="0" xfId="0" applyFont="1"/>
    <xf numFmtId="10" fontId="1" fillId="0" borderId="0" xfId="0" applyNumberFormat="1" applyFont="1"/>
    <xf numFmtId="0" fontId="1" fillId="0" borderId="0" xfId="0" applyFont="1" applyAlignment="1">
      <alignment horizontal="right"/>
    </xf>
    <xf numFmtId="0" fontId="2" fillId="0" borderId="0" xfId="0" applyFont="1"/>
    <xf numFmtId="164" fontId="0" fillId="0" borderId="0" xfId="0" applyNumberFormat="1"/>
    <xf numFmtId="164" fontId="0" fillId="2" borderId="0" xfId="0" applyNumberFormat="1" applyFill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D0027-176A-412B-BFB1-BD5555F2EBBF}">
  <dimension ref="A2:AT166"/>
  <sheetViews>
    <sheetView tabSelected="1" workbookViewId="0">
      <pane xSplit="25815" topLeftCell="AS1"/>
      <selection activeCell="I18" sqref="I18"/>
      <selection pane="topRight" activeCell="AT13" sqref="AT13"/>
    </sheetView>
  </sheetViews>
  <sheetFormatPr defaultRowHeight="14.4" x14ac:dyDescent="0.3"/>
  <cols>
    <col min="1" max="1" width="10" bestFit="1" customWidth="1"/>
    <col min="3" max="3" width="3" customWidth="1"/>
    <col min="5" max="5" width="8.88671875" style="4"/>
    <col min="6" max="6" width="12.5546875" style="1" bestFit="1" customWidth="1"/>
    <col min="7" max="7" width="6.109375" style="1" bestFit="1" customWidth="1"/>
    <col min="8" max="8" width="13.109375" style="1" customWidth="1"/>
    <col min="9" max="9" width="11.33203125" style="5" customWidth="1"/>
    <col min="10" max="10" width="12.5546875" style="1" customWidth="1"/>
    <col min="11" max="11" width="2.44140625" style="9" customWidth="1"/>
    <col min="12" max="12" width="11.44140625" style="1" bestFit="1" customWidth="1"/>
    <col min="13" max="13" width="3.33203125" style="1" customWidth="1"/>
    <col min="14" max="16" width="11.44140625" style="1" customWidth="1"/>
    <col min="17" max="17" width="2.6640625" style="9" customWidth="1"/>
    <col min="18" max="18" width="10" style="1" bestFit="1" customWidth="1"/>
    <col min="19" max="19" width="2.5546875" style="1" customWidth="1"/>
    <col min="20" max="20" width="8.33203125" style="1" customWidth="1"/>
    <col min="21" max="21" width="11.33203125" style="1" customWidth="1"/>
    <col min="22" max="22" width="10.33203125" style="1" customWidth="1"/>
    <col min="23" max="23" width="2.88671875" style="9" customWidth="1"/>
    <col min="24" max="24" width="10" style="1" bestFit="1" customWidth="1"/>
    <col min="25" max="25" width="2.44140625" style="1" customWidth="1"/>
    <col min="26" max="28" width="10" style="1" customWidth="1"/>
    <col min="29" max="29" width="2.6640625" style="9" customWidth="1"/>
    <col min="30" max="30" width="10" style="1" bestFit="1" customWidth="1"/>
    <col min="31" max="31" width="1.88671875" style="1" customWidth="1"/>
    <col min="32" max="34" width="9" style="1" customWidth="1"/>
    <col min="35" max="35" width="2.33203125" style="9" customWidth="1"/>
    <col min="36" max="36" width="10" style="1" bestFit="1" customWidth="1"/>
    <col min="37" max="37" width="2.44140625" style="1" customWidth="1"/>
    <col min="44" max="44" width="12.44140625" style="19" bestFit="1" customWidth="1"/>
    <col min="46" max="46" width="10" bestFit="1" customWidth="1"/>
  </cols>
  <sheetData>
    <row r="2" spans="1:46" x14ac:dyDescent="0.3">
      <c r="F2" s="1">
        <v>944356641</v>
      </c>
      <c r="L2" s="1">
        <v>944356638</v>
      </c>
      <c r="R2" s="1">
        <v>944356642</v>
      </c>
      <c r="X2" s="1">
        <v>944353559</v>
      </c>
      <c r="AD2" s="1">
        <v>944356644</v>
      </c>
      <c r="AJ2" s="1">
        <v>944356634</v>
      </c>
    </row>
    <row r="3" spans="1:46" x14ac:dyDescent="0.3">
      <c r="F3" s="1" t="s">
        <v>11</v>
      </c>
      <c r="J3" s="1" t="s">
        <v>23</v>
      </c>
      <c r="L3" s="1" t="s">
        <v>12</v>
      </c>
      <c r="O3" s="5"/>
      <c r="P3" s="1" t="s">
        <v>23</v>
      </c>
      <c r="R3" s="1" t="s">
        <v>13</v>
      </c>
      <c r="U3" s="5"/>
      <c r="V3" s="1" t="s">
        <v>23</v>
      </c>
      <c r="X3" s="1" t="s">
        <v>14</v>
      </c>
      <c r="AA3" s="5"/>
      <c r="AB3" s="1" t="s">
        <v>23</v>
      </c>
      <c r="AD3" s="1" t="s">
        <v>15</v>
      </c>
      <c r="AG3" s="5"/>
      <c r="AH3" s="1" t="s">
        <v>23</v>
      </c>
      <c r="AJ3" s="1" t="s">
        <v>16</v>
      </c>
      <c r="AL3" s="1"/>
      <c r="AM3" s="5"/>
      <c r="AN3" s="1" t="s">
        <v>23</v>
      </c>
      <c r="AR3" s="20">
        <f>AB4+V4+P4+J4</f>
        <v>746586.5</v>
      </c>
      <c r="AS3" s="13" t="s">
        <v>42</v>
      </c>
    </row>
    <row r="4" spans="1:46" x14ac:dyDescent="0.3">
      <c r="B4" s="1" t="s">
        <v>20</v>
      </c>
      <c r="E4" s="4">
        <f>SUM(E5:E30)</f>
        <v>1</v>
      </c>
      <c r="F4" s="3">
        <f>393620.92/1.05</f>
        <v>374877.06666666665</v>
      </c>
      <c r="G4" s="3"/>
      <c r="H4" s="3" t="s">
        <v>21</v>
      </c>
      <c r="I4" s="6" t="s">
        <v>22</v>
      </c>
      <c r="J4" s="3">
        <f>SUM(J5:J30)</f>
        <v>373924.5</v>
      </c>
      <c r="K4" s="10"/>
      <c r="L4" s="3">
        <f>423000.4/2</f>
        <v>211500.2</v>
      </c>
      <c r="M4" s="3"/>
      <c r="N4" s="3" t="s">
        <v>21</v>
      </c>
      <c r="O4" s="6" t="s">
        <v>22</v>
      </c>
      <c r="P4" s="3">
        <f>SUM(P5:P30)</f>
        <v>211114</v>
      </c>
      <c r="Q4" s="10"/>
      <c r="R4" s="3">
        <f>77509.98/1.05</f>
        <v>73819.028571428571</v>
      </c>
      <c r="S4" s="3"/>
      <c r="T4" s="3" t="s">
        <v>21</v>
      </c>
      <c r="U4" s="6" t="s">
        <v>22</v>
      </c>
      <c r="V4" s="3">
        <f>SUM(V5:V30)</f>
        <v>72862</v>
      </c>
      <c r="W4" s="10"/>
      <c r="X4" s="3">
        <f>179579.64/2</f>
        <v>89789.82</v>
      </c>
      <c r="Y4" s="3"/>
      <c r="Z4" s="3" t="s">
        <v>21</v>
      </c>
      <c r="AA4" s="6" t="s">
        <v>22</v>
      </c>
      <c r="AB4" s="3">
        <f>SUM(AB5:AB30)</f>
        <v>88686</v>
      </c>
      <c r="AC4" s="10"/>
      <c r="AD4" s="3">
        <v>0</v>
      </c>
      <c r="AE4" s="3"/>
      <c r="AF4" s="3" t="s">
        <v>21</v>
      </c>
      <c r="AG4" s="6" t="s">
        <v>22</v>
      </c>
      <c r="AH4" s="3">
        <f>SUM(AH5:AH30)</f>
        <v>0</v>
      </c>
      <c r="AI4" s="10"/>
      <c r="AJ4" s="3">
        <v>0</v>
      </c>
      <c r="AK4" s="3"/>
      <c r="AL4" s="3" t="s">
        <v>21</v>
      </c>
      <c r="AM4" s="6" t="s">
        <v>22</v>
      </c>
      <c r="AN4" s="3">
        <f>SUM(AN5:AN30)</f>
        <v>0</v>
      </c>
      <c r="AP4" t="s">
        <v>41</v>
      </c>
      <c r="AR4" s="19" t="s">
        <v>43</v>
      </c>
      <c r="AT4" t="s">
        <v>44</v>
      </c>
    </row>
    <row r="5" spans="1:46" x14ac:dyDescent="0.3">
      <c r="A5">
        <v>1</v>
      </c>
      <c r="B5" s="12">
        <v>83</v>
      </c>
      <c r="C5" s="12"/>
      <c r="D5" s="14" t="s">
        <v>6</v>
      </c>
      <c r="E5" s="4">
        <v>0</v>
      </c>
      <c r="F5" s="3">
        <f t="shared" ref="F5:F26" si="0">F$4*E5</f>
        <v>0</v>
      </c>
      <c r="G5" s="3"/>
      <c r="H5" s="7">
        <f>ROUNDDOWN(F5/$B5,0)</f>
        <v>0</v>
      </c>
      <c r="I5" s="8" t="str">
        <f>$D5</f>
        <v>AFRM</v>
      </c>
      <c r="J5" s="3">
        <f>H5*$B5</f>
        <v>0</v>
      </c>
      <c r="K5" s="10"/>
      <c r="L5" s="3">
        <f t="shared" ref="L5:L30" si="1">L$4*$E5</f>
        <v>0</v>
      </c>
      <c r="M5" s="3"/>
      <c r="N5" s="7">
        <f>ROUNDDOWN(L5/$B5,0)</f>
        <v>0</v>
      </c>
      <c r="O5" s="8" t="str">
        <f>$D5</f>
        <v>AFRM</v>
      </c>
      <c r="P5" s="3">
        <f>N5*$B5</f>
        <v>0</v>
      </c>
      <c r="Q5" s="10"/>
      <c r="R5" s="3">
        <f t="shared" ref="R5:R30" si="2">R$4*$E5</f>
        <v>0</v>
      </c>
      <c r="S5" s="3"/>
      <c r="T5" s="7">
        <f>ROUNDDOWN(R5/$B5,0)</f>
        <v>0</v>
      </c>
      <c r="U5" s="8" t="str">
        <f>$D5</f>
        <v>AFRM</v>
      </c>
      <c r="V5" s="3">
        <f>T5*$B5</f>
        <v>0</v>
      </c>
      <c r="W5" s="10"/>
      <c r="X5" s="3">
        <f t="shared" ref="X5:X30" si="3">X$4*$E5</f>
        <v>0</v>
      </c>
      <c r="Y5" s="3"/>
      <c r="Z5" s="7">
        <f>ROUNDDOWN(X5/$B5,0)</f>
        <v>0</v>
      </c>
      <c r="AA5" s="8" t="str">
        <f>$D5</f>
        <v>AFRM</v>
      </c>
      <c r="AB5" s="3">
        <f>Z5*$B5</f>
        <v>0</v>
      </c>
      <c r="AC5" s="10"/>
      <c r="AD5" s="3"/>
      <c r="AE5" s="3"/>
      <c r="AF5" s="3"/>
      <c r="AG5" s="3"/>
      <c r="AH5" s="3"/>
      <c r="AI5" s="10"/>
      <c r="AJ5" s="3"/>
      <c r="AK5" s="3"/>
      <c r="AP5" s="13">
        <v>71.25</v>
      </c>
      <c r="AR5" s="19">
        <f>AP5*(H5+N5+T5+Z5+AF5+AL5)</f>
        <v>0</v>
      </c>
      <c r="AT5" s="21">
        <f>J5+P5+V5+AB5+AH5+AH5+AH5+AN5</f>
        <v>0</v>
      </c>
    </row>
    <row r="6" spans="1:46" x14ac:dyDescent="0.3">
      <c r="A6">
        <f>A5+1</f>
        <v>2</v>
      </c>
      <c r="B6" s="12">
        <v>87</v>
      </c>
      <c r="C6" s="12"/>
      <c r="D6" s="14" t="s">
        <v>17</v>
      </c>
      <c r="E6" s="4">
        <v>0</v>
      </c>
      <c r="F6" s="3">
        <f t="shared" si="0"/>
        <v>0</v>
      </c>
      <c r="G6" s="3"/>
      <c r="H6" s="7">
        <f t="shared" ref="H6:H30" si="4">ROUNDDOWN(F6/$B6,0)</f>
        <v>0</v>
      </c>
      <c r="I6" s="8" t="str">
        <f t="shared" ref="I6:I30" si="5">D6</f>
        <v>AI</v>
      </c>
      <c r="J6" s="3">
        <f t="shared" ref="J6:J30" si="6">H6*B6</f>
        <v>0</v>
      </c>
      <c r="K6" s="10"/>
      <c r="L6" s="3">
        <f t="shared" si="1"/>
        <v>0</v>
      </c>
      <c r="M6" s="3"/>
      <c r="N6" s="7">
        <f t="shared" ref="N6:N30" si="7">ROUNDDOWN(L6/$B6,0)</f>
        <v>0</v>
      </c>
      <c r="O6" s="8" t="str">
        <f t="shared" ref="O6:O30" si="8">$D6</f>
        <v>AI</v>
      </c>
      <c r="P6" s="3">
        <f t="shared" ref="P6:P30" si="9">N6*$B6</f>
        <v>0</v>
      </c>
      <c r="Q6" s="10"/>
      <c r="R6" s="3">
        <f t="shared" si="2"/>
        <v>0</v>
      </c>
      <c r="S6" s="3"/>
      <c r="T6" s="7">
        <f t="shared" ref="T6:T30" si="10">ROUNDDOWN(R6/$B6,0)</f>
        <v>0</v>
      </c>
      <c r="U6" s="8" t="str">
        <f t="shared" ref="U6:U30" si="11">$D6</f>
        <v>AI</v>
      </c>
      <c r="V6" s="3">
        <f t="shared" ref="V6:V30" si="12">T6*$B6</f>
        <v>0</v>
      </c>
      <c r="W6" s="10"/>
      <c r="X6" s="3">
        <f t="shared" si="3"/>
        <v>0</v>
      </c>
      <c r="Y6" s="3"/>
      <c r="Z6" s="7">
        <f t="shared" ref="Z6:Z30" si="13">ROUNDDOWN(X6/$B6,0)</f>
        <v>0</v>
      </c>
      <c r="AA6" s="8" t="str">
        <f t="shared" ref="AA6:AA30" si="14">$D6</f>
        <v>AI</v>
      </c>
      <c r="AB6" s="3">
        <f t="shared" ref="AB6:AB30" si="15">Z6*$B6</f>
        <v>0</v>
      </c>
      <c r="AC6" s="10"/>
      <c r="AD6" s="3"/>
      <c r="AE6" s="3"/>
      <c r="AF6" s="3"/>
      <c r="AG6" s="3"/>
      <c r="AH6" s="3"/>
      <c r="AI6" s="10"/>
      <c r="AJ6" s="3"/>
      <c r="AK6" s="3"/>
      <c r="AP6" s="13">
        <v>146.9</v>
      </c>
      <c r="AR6" s="19">
        <f t="shared" ref="AR6:AR30" si="16">AP6*(H6+N6+T6+Z6+AF6+AL6)</f>
        <v>0</v>
      </c>
      <c r="AT6" s="21">
        <f t="shared" ref="AT6:AT30" si="17">J6+P6+V6+AB6+AH6+AH6+AH6+AN6</f>
        <v>0</v>
      </c>
    </row>
    <row r="7" spans="1:46" x14ac:dyDescent="0.3">
      <c r="A7">
        <f t="shared" ref="A7:A30" si="18">A6+1</f>
        <v>3</v>
      </c>
      <c r="B7" s="12">
        <v>44</v>
      </c>
      <c r="C7" s="12"/>
      <c r="D7" s="14" t="s">
        <v>37</v>
      </c>
      <c r="E7" s="4">
        <v>0</v>
      </c>
      <c r="F7" s="3">
        <f t="shared" ref="F7" si="19">F$4*E7</f>
        <v>0</v>
      </c>
      <c r="G7" s="3"/>
      <c r="H7" s="7">
        <f>ROUNDDOWN(F7/$B7,0)</f>
        <v>0</v>
      </c>
      <c r="I7" s="8" t="str">
        <f t="shared" ref="I7" si="20">D7</f>
        <v>ADPT</v>
      </c>
      <c r="J7" s="3">
        <f>H7*B7</f>
        <v>0</v>
      </c>
      <c r="K7" s="10"/>
      <c r="L7" s="3">
        <f t="shared" si="1"/>
        <v>0</v>
      </c>
      <c r="M7" s="3"/>
      <c r="N7" s="7">
        <f t="shared" ref="N7" si="21">ROUNDDOWN(L7/$B7,0)</f>
        <v>0</v>
      </c>
      <c r="O7" s="8" t="str">
        <f t="shared" si="8"/>
        <v>ADPT</v>
      </c>
      <c r="P7" s="3">
        <f t="shared" ref="P7" si="22">N7*$B7</f>
        <v>0</v>
      </c>
      <c r="Q7" s="10"/>
      <c r="R7" s="3">
        <f t="shared" si="2"/>
        <v>0</v>
      </c>
      <c r="S7" s="3"/>
      <c r="T7" s="7">
        <f t="shared" ref="T7" si="23">ROUNDDOWN(R7/$B7,0)</f>
        <v>0</v>
      </c>
      <c r="U7" s="8" t="str">
        <f t="shared" si="11"/>
        <v>ADPT</v>
      </c>
      <c r="V7" s="3">
        <f t="shared" ref="V7" si="24">T7*$B7</f>
        <v>0</v>
      </c>
      <c r="W7" s="10"/>
      <c r="X7" s="3">
        <f t="shared" si="3"/>
        <v>0</v>
      </c>
      <c r="Y7" s="3"/>
      <c r="Z7" s="7">
        <f t="shared" ref="Z7" si="25">ROUNDDOWN(X7/$B7,0)</f>
        <v>0</v>
      </c>
      <c r="AA7" s="8" t="str">
        <f t="shared" si="14"/>
        <v>ADPT</v>
      </c>
      <c r="AB7" s="3">
        <f t="shared" ref="AB7" si="26">Z7*$B7</f>
        <v>0</v>
      </c>
      <c r="AC7" s="10"/>
      <c r="AD7" s="3"/>
      <c r="AE7" s="3"/>
      <c r="AF7" s="3"/>
      <c r="AG7" s="3"/>
      <c r="AH7" s="3"/>
      <c r="AI7" s="10"/>
      <c r="AJ7" s="3"/>
      <c r="AK7" s="3"/>
      <c r="AP7" s="13">
        <v>183.9</v>
      </c>
      <c r="AR7" s="19">
        <f t="shared" si="16"/>
        <v>0</v>
      </c>
      <c r="AT7" s="21">
        <f t="shared" si="17"/>
        <v>0</v>
      </c>
    </row>
    <row r="8" spans="1:46" x14ac:dyDescent="0.3">
      <c r="A8">
        <f t="shared" si="18"/>
        <v>4</v>
      </c>
      <c r="B8" s="12">
        <v>92</v>
      </c>
      <c r="C8" s="12"/>
      <c r="D8" s="14" t="s">
        <v>4</v>
      </c>
      <c r="E8" s="4">
        <v>0</v>
      </c>
      <c r="F8" s="3">
        <f t="shared" si="0"/>
        <v>0</v>
      </c>
      <c r="G8" s="3"/>
      <c r="H8" s="7">
        <f t="shared" si="4"/>
        <v>0</v>
      </c>
      <c r="I8" s="8" t="str">
        <f t="shared" si="5"/>
        <v>BEAM</v>
      </c>
      <c r="J8" s="3">
        <f t="shared" si="6"/>
        <v>0</v>
      </c>
      <c r="K8" s="10"/>
      <c r="L8" s="3">
        <f t="shared" si="1"/>
        <v>0</v>
      </c>
      <c r="M8" s="3"/>
      <c r="N8" s="7">
        <f t="shared" si="7"/>
        <v>0</v>
      </c>
      <c r="O8" s="8" t="str">
        <f t="shared" si="8"/>
        <v>BEAM</v>
      </c>
      <c r="P8" s="3">
        <f t="shared" si="9"/>
        <v>0</v>
      </c>
      <c r="Q8" s="10"/>
      <c r="R8" s="3">
        <f t="shared" si="2"/>
        <v>0</v>
      </c>
      <c r="S8" s="3"/>
      <c r="T8" s="7">
        <f t="shared" si="10"/>
        <v>0</v>
      </c>
      <c r="U8" s="8" t="str">
        <f t="shared" si="11"/>
        <v>BEAM</v>
      </c>
      <c r="V8" s="3">
        <f t="shared" si="12"/>
        <v>0</v>
      </c>
      <c r="W8" s="10"/>
      <c r="X8" s="3">
        <f t="shared" si="3"/>
        <v>0</v>
      </c>
      <c r="Y8" s="3"/>
      <c r="Z8" s="7">
        <f t="shared" si="13"/>
        <v>0</v>
      </c>
      <c r="AA8" s="8" t="str">
        <f t="shared" si="14"/>
        <v>BEAM</v>
      </c>
      <c r="AB8" s="3">
        <f t="shared" si="15"/>
        <v>0</v>
      </c>
      <c r="AC8" s="10"/>
      <c r="AD8" s="3"/>
      <c r="AE8" s="3"/>
      <c r="AF8" s="3"/>
      <c r="AG8" s="3"/>
      <c r="AH8" s="3"/>
      <c r="AI8" s="10"/>
      <c r="AJ8" s="3"/>
      <c r="AK8" s="3"/>
      <c r="AP8" s="13">
        <v>126.9</v>
      </c>
      <c r="AR8" s="19">
        <f t="shared" si="16"/>
        <v>0</v>
      </c>
      <c r="AT8" s="21">
        <f t="shared" si="17"/>
        <v>0</v>
      </c>
    </row>
    <row r="9" spans="1:46" x14ac:dyDescent="0.3">
      <c r="A9">
        <f t="shared" si="18"/>
        <v>5</v>
      </c>
      <c r="B9" s="12">
        <v>267</v>
      </c>
      <c r="C9" s="12"/>
      <c r="D9" s="14" t="s">
        <v>31</v>
      </c>
      <c r="E9" s="4">
        <v>0</v>
      </c>
      <c r="F9" s="3">
        <f t="shared" si="0"/>
        <v>0</v>
      </c>
      <c r="G9" s="3"/>
      <c r="H9" s="7">
        <f t="shared" si="4"/>
        <v>0</v>
      </c>
      <c r="I9" s="8" t="str">
        <f t="shared" ref="I9" si="27">D9</f>
        <v>BIDU</v>
      </c>
      <c r="J9" s="3">
        <f t="shared" ref="J9" si="28">H9*B9</f>
        <v>0</v>
      </c>
      <c r="K9" s="10"/>
      <c r="L9" s="3">
        <f t="shared" si="1"/>
        <v>0</v>
      </c>
      <c r="M9" s="3"/>
      <c r="N9" s="7">
        <f t="shared" si="7"/>
        <v>0</v>
      </c>
      <c r="O9" s="8" t="str">
        <f t="shared" si="8"/>
        <v>BIDU</v>
      </c>
      <c r="P9" s="3">
        <f t="shared" ref="P9" si="29">N9*$B9</f>
        <v>0</v>
      </c>
      <c r="Q9" s="10"/>
      <c r="R9" s="3">
        <f t="shared" si="2"/>
        <v>0</v>
      </c>
      <c r="S9" s="3"/>
      <c r="T9" s="7">
        <f t="shared" ref="T9" si="30">ROUNDDOWN(R9/$B9,0)</f>
        <v>0</v>
      </c>
      <c r="U9" s="8" t="str">
        <f t="shared" si="11"/>
        <v>BIDU</v>
      </c>
      <c r="V9" s="3">
        <f t="shared" ref="V9" si="31">T9*$B9</f>
        <v>0</v>
      </c>
      <c r="W9" s="10"/>
      <c r="X9" s="3">
        <f t="shared" si="3"/>
        <v>0</v>
      </c>
      <c r="Y9" s="3"/>
      <c r="Z9" s="7">
        <f t="shared" ref="Z9" si="32">ROUNDDOWN(X9/$B9,0)</f>
        <v>0</v>
      </c>
      <c r="AA9" s="8" t="str">
        <f t="shared" si="14"/>
        <v>BIDU</v>
      </c>
      <c r="AB9" s="3">
        <f t="shared" ref="AB9" si="33">Z9*$B9</f>
        <v>0</v>
      </c>
      <c r="AC9" s="10"/>
      <c r="AD9" s="3"/>
      <c r="AE9" s="3"/>
      <c r="AF9" s="3"/>
      <c r="AG9" s="3"/>
      <c r="AH9" s="3"/>
      <c r="AI9" s="10"/>
      <c r="AJ9" s="3"/>
      <c r="AK9" s="3"/>
      <c r="AP9" s="13">
        <v>354.82</v>
      </c>
      <c r="AR9" s="19">
        <f t="shared" si="16"/>
        <v>0</v>
      </c>
      <c r="AT9" s="21">
        <f t="shared" si="17"/>
        <v>0</v>
      </c>
    </row>
    <row r="10" spans="1:46" x14ac:dyDescent="0.3">
      <c r="A10">
        <f t="shared" si="18"/>
        <v>6</v>
      </c>
      <c r="B10" s="12">
        <v>41</v>
      </c>
      <c r="C10" s="12"/>
      <c r="D10" s="14" t="s">
        <v>19</v>
      </c>
      <c r="E10" s="4">
        <v>0</v>
      </c>
      <c r="F10" s="3">
        <f t="shared" si="0"/>
        <v>0</v>
      </c>
      <c r="G10" s="3"/>
      <c r="H10" s="7">
        <f t="shared" si="4"/>
        <v>0</v>
      </c>
      <c r="I10" s="8" t="str">
        <f t="shared" si="5"/>
        <v>BLNK</v>
      </c>
      <c r="J10" s="3">
        <f t="shared" si="6"/>
        <v>0</v>
      </c>
      <c r="K10" s="10"/>
      <c r="L10" s="3">
        <f t="shared" si="1"/>
        <v>0</v>
      </c>
      <c r="M10" s="3"/>
      <c r="N10" s="7">
        <f t="shared" si="7"/>
        <v>0</v>
      </c>
      <c r="O10" s="8" t="str">
        <f t="shared" si="8"/>
        <v>BLNK</v>
      </c>
      <c r="P10" s="3">
        <f t="shared" si="9"/>
        <v>0</v>
      </c>
      <c r="Q10" s="10"/>
      <c r="R10" s="3">
        <f t="shared" si="2"/>
        <v>0</v>
      </c>
      <c r="S10" s="3"/>
      <c r="T10" s="7">
        <f t="shared" si="10"/>
        <v>0</v>
      </c>
      <c r="U10" s="8" t="str">
        <f t="shared" si="11"/>
        <v>BLNK</v>
      </c>
      <c r="V10" s="3">
        <f t="shared" si="12"/>
        <v>0</v>
      </c>
      <c r="W10" s="10"/>
      <c r="X10" s="3">
        <f t="shared" si="3"/>
        <v>0</v>
      </c>
      <c r="Y10" s="3"/>
      <c r="Z10" s="7">
        <f t="shared" si="13"/>
        <v>0</v>
      </c>
      <c r="AA10" s="8" t="str">
        <f t="shared" si="14"/>
        <v>BLNK</v>
      </c>
      <c r="AB10" s="3">
        <f t="shared" si="15"/>
        <v>0</v>
      </c>
      <c r="AC10" s="10"/>
      <c r="AD10" s="3"/>
      <c r="AE10" s="3"/>
      <c r="AF10" s="3"/>
      <c r="AG10" s="3"/>
      <c r="AH10" s="3"/>
      <c r="AI10" s="10"/>
      <c r="AJ10" s="3"/>
      <c r="AK10" s="3"/>
      <c r="AP10" s="13">
        <v>64.5</v>
      </c>
      <c r="AR10" s="19">
        <f t="shared" si="16"/>
        <v>0</v>
      </c>
      <c r="AT10" s="21">
        <f t="shared" si="17"/>
        <v>0</v>
      </c>
    </row>
    <row r="11" spans="1:46" x14ac:dyDescent="0.3">
      <c r="A11">
        <f t="shared" si="18"/>
        <v>7</v>
      </c>
      <c r="B11" s="12">
        <v>18</v>
      </c>
      <c r="C11" s="12"/>
      <c r="D11" s="14" t="s">
        <v>7</v>
      </c>
      <c r="E11" s="4">
        <v>0</v>
      </c>
      <c r="F11" s="3">
        <f t="shared" si="0"/>
        <v>0</v>
      </c>
      <c r="G11" s="3"/>
      <c r="H11" s="7">
        <f t="shared" si="4"/>
        <v>0</v>
      </c>
      <c r="I11" s="8" t="str">
        <f t="shared" si="5"/>
        <v>FCEL</v>
      </c>
      <c r="J11" s="3">
        <f t="shared" si="6"/>
        <v>0</v>
      </c>
      <c r="K11" s="10"/>
      <c r="L11" s="3">
        <f t="shared" si="1"/>
        <v>0</v>
      </c>
      <c r="M11" s="3"/>
      <c r="N11" s="7">
        <f t="shared" si="7"/>
        <v>0</v>
      </c>
      <c r="O11" s="8" t="str">
        <f t="shared" si="8"/>
        <v>FCEL</v>
      </c>
      <c r="P11" s="3">
        <f t="shared" si="9"/>
        <v>0</v>
      </c>
      <c r="Q11" s="10"/>
      <c r="R11" s="3">
        <f t="shared" si="2"/>
        <v>0</v>
      </c>
      <c r="S11" s="3"/>
      <c r="T11" s="7">
        <f t="shared" si="10"/>
        <v>0</v>
      </c>
      <c r="U11" s="8" t="str">
        <f t="shared" si="11"/>
        <v>FCEL</v>
      </c>
      <c r="V11" s="3">
        <f t="shared" si="12"/>
        <v>0</v>
      </c>
      <c r="W11" s="10"/>
      <c r="X11" s="3">
        <f t="shared" si="3"/>
        <v>0</v>
      </c>
      <c r="Y11" s="3"/>
      <c r="Z11" s="7">
        <f t="shared" si="13"/>
        <v>0</v>
      </c>
      <c r="AA11" s="8" t="str">
        <f t="shared" si="14"/>
        <v>FCEL</v>
      </c>
      <c r="AB11" s="3">
        <f t="shared" si="15"/>
        <v>0</v>
      </c>
      <c r="AC11" s="10"/>
      <c r="AD11" s="3"/>
      <c r="AE11" s="3"/>
      <c r="AF11" s="3"/>
      <c r="AG11" s="3"/>
      <c r="AH11" s="3"/>
      <c r="AI11" s="10"/>
      <c r="AJ11" s="3"/>
      <c r="AK11" s="3"/>
      <c r="AP11" s="13">
        <v>29.439599999999999</v>
      </c>
      <c r="AR11" s="19">
        <f t="shared" si="16"/>
        <v>0</v>
      </c>
      <c r="AT11" s="21">
        <f t="shared" si="17"/>
        <v>0</v>
      </c>
    </row>
    <row r="12" spans="1:46" x14ac:dyDescent="0.3">
      <c r="A12">
        <f t="shared" si="18"/>
        <v>8</v>
      </c>
      <c r="B12" s="12">
        <v>16</v>
      </c>
      <c r="C12" s="12"/>
      <c r="D12" s="14" t="s">
        <v>47</v>
      </c>
      <c r="E12" s="4">
        <v>0</v>
      </c>
      <c r="F12" s="3">
        <f t="shared" si="0"/>
        <v>0</v>
      </c>
      <c r="G12" s="3"/>
      <c r="H12" s="7">
        <f t="shared" si="4"/>
        <v>0</v>
      </c>
      <c r="I12" s="8" t="str">
        <f t="shared" si="5"/>
        <v>SOL</v>
      </c>
      <c r="J12" s="3">
        <f t="shared" si="6"/>
        <v>0</v>
      </c>
      <c r="K12" s="10"/>
      <c r="L12" s="3">
        <f t="shared" si="1"/>
        <v>0</v>
      </c>
      <c r="M12" s="3"/>
      <c r="N12" s="7">
        <f t="shared" si="7"/>
        <v>0</v>
      </c>
      <c r="O12" s="8" t="str">
        <f t="shared" si="8"/>
        <v>SOL</v>
      </c>
      <c r="P12" s="3">
        <f t="shared" si="9"/>
        <v>0</v>
      </c>
      <c r="Q12" s="10"/>
      <c r="R12" s="3">
        <f t="shared" si="2"/>
        <v>0</v>
      </c>
      <c r="S12" s="3"/>
      <c r="T12" s="7">
        <f t="shared" si="10"/>
        <v>0</v>
      </c>
      <c r="U12" s="8" t="str">
        <f t="shared" si="11"/>
        <v>SOL</v>
      </c>
      <c r="V12" s="3">
        <f t="shared" si="12"/>
        <v>0</v>
      </c>
      <c r="W12" s="10"/>
      <c r="X12" s="3">
        <f t="shared" si="3"/>
        <v>0</v>
      </c>
      <c r="Y12" s="3"/>
      <c r="Z12" s="7">
        <f t="shared" si="13"/>
        <v>0</v>
      </c>
      <c r="AA12" s="8" t="str">
        <f t="shared" si="14"/>
        <v>SOL</v>
      </c>
      <c r="AB12" s="3">
        <f t="shared" si="15"/>
        <v>0</v>
      </c>
      <c r="AC12" s="10"/>
      <c r="AD12" s="3"/>
      <c r="AE12" s="3"/>
      <c r="AF12" s="3"/>
      <c r="AG12" s="3"/>
      <c r="AH12" s="3"/>
      <c r="AI12" s="10"/>
      <c r="AJ12" s="3"/>
      <c r="AK12" s="3"/>
      <c r="AP12" s="13">
        <v>204.25</v>
      </c>
      <c r="AR12" s="19">
        <f t="shared" si="16"/>
        <v>0</v>
      </c>
      <c r="AT12" s="21">
        <f t="shared" si="17"/>
        <v>0</v>
      </c>
    </row>
    <row r="13" spans="1:46" x14ac:dyDescent="0.3">
      <c r="A13">
        <f t="shared" si="18"/>
        <v>9</v>
      </c>
      <c r="B13" s="12">
        <v>123</v>
      </c>
      <c r="C13" s="12"/>
      <c r="D13" s="13" t="s">
        <v>46</v>
      </c>
      <c r="E13" s="4">
        <v>0.2</v>
      </c>
      <c r="F13" s="3">
        <f t="shared" si="0"/>
        <v>74975.41333333333</v>
      </c>
      <c r="G13" s="3"/>
      <c r="H13" s="7">
        <f t="shared" si="4"/>
        <v>609</v>
      </c>
      <c r="I13" s="8" t="str">
        <f t="shared" si="5"/>
        <v>AAPL</v>
      </c>
      <c r="J13" s="3">
        <f t="shared" si="6"/>
        <v>74907</v>
      </c>
      <c r="K13" s="10"/>
      <c r="L13" s="3">
        <f t="shared" si="1"/>
        <v>42300.040000000008</v>
      </c>
      <c r="M13" s="3"/>
      <c r="N13" s="7">
        <f t="shared" si="7"/>
        <v>343</v>
      </c>
      <c r="O13" s="8" t="str">
        <f t="shared" si="8"/>
        <v>AAPL</v>
      </c>
      <c r="P13" s="3">
        <f t="shared" si="9"/>
        <v>42189</v>
      </c>
      <c r="Q13" s="10"/>
      <c r="R13" s="3">
        <f t="shared" si="2"/>
        <v>14763.805714285714</v>
      </c>
      <c r="S13" s="3"/>
      <c r="T13" s="7">
        <f t="shared" si="10"/>
        <v>120</v>
      </c>
      <c r="U13" s="8" t="str">
        <f t="shared" si="11"/>
        <v>AAPL</v>
      </c>
      <c r="V13" s="3">
        <f t="shared" si="12"/>
        <v>14760</v>
      </c>
      <c r="W13" s="10"/>
      <c r="X13" s="3">
        <f t="shared" si="3"/>
        <v>17957.964000000004</v>
      </c>
      <c r="Y13" s="3"/>
      <c r="Z13" s="7">
        <f t="shared" si="13"/>
        <v>145</v>
      </c>
      <c r="AA13" s="8" t="str">
        <f t="shared" si="14"/>
        <v>AAPL</v>
      </c>
      <c r="AB13" s="3">
        <f t="shared" si="15"/>
        <v>17835</v>
      </c>
      <c r="AC13" s="10"/>
      <c r="AD13" s="3"/>
      <c r="AE13" s="3"/>
      <c r="AF13" s="3"/>
      <c r="AG13" s="3"/>
      <c r="AH13" s="3"/>
      <c r="AI13" s="10"/>
      <c r="AJ13" s="3"/>
      <c r="AK13" s="3"/>
      <c r="AP13" s="13">
        <v>22.69</v>
      </c>
      <c r="AR13" s="19">
        <f t="shared" si="16"/>
        <v>27613.730000000003</v>
      </c>
      <c r="AT13" s="21">
        <f>J13+P13+V13+AB13+AH13+AH13+AH13+AN13</f>
        <v>149691</v>
      </c>
    </row>
    <row r="14" spans="1:46" x14ac:dyDescent="0.3">
      <c r="A14">
        <f t="shared" si="18"/>
        <v>10</v>
      </c>
      <c r="B14" s="12">
        <v>515</v>
      </c>
      <c r="C14" s="12"/>
      <c r="D14" s="13" t="s">
        <v>50</v>
      </c>
      <c r="E14" s="4">
        <v>0.2</v>
      </c>
      <c r="F14" s="3">
        <f t="shared" si="0"/>
        <v>74975.41333333333</v>
      </c>
      <c r="G14" s="3"/>
      <c r="H14" s="7">
        <f t="shared" si="4"/>
        <v>145</v>
      </c>
      <c r="I14" s="8" t="str">
        <f t="shared" si="5"/>
        <v>NFLX</v>
      </c>
      <c r="J14" s="3">
        <f t="shared" si="6"/>
        <v>74675</v>
      </c>
      <c r="K14" s="10"/>
      <c r="L14" s="3">
        <f t="shared" si="1"/>
        <v>42300.040000000008</v>
      </c>
      <c r="M14" s="3"/>
      <c r="N14" s="7">
        <f t="shared" si="7"/>
        <v>82</v>
      </c>
      <c r="O14" s="8" t="str">
        <f t="shared" si="8"/>
        <v>NFLX</v>
      </c>
      <c r="P14" s="3">
        <f t="shared" si="9"/>
        <v>42230</v>
      </c>
      <c r="Q14" s="10"/>
      <c r="R14" s="3">
        <f t="shared" si="2"/>
        <v>14763.805714285714</v>
      </c>
      <c r="S14" s="3"/>
      <c r="T14" s="7">
        <f t="shared" si="10"/>
        <v>28</v>
      </c>
      <c r="U14" s="8" t="str">
        <f t="shared" si="11"/>
        <v>NFLX</v>
      </c>
      <c r="V14" s="3">
        <f t="shared" si="12"/>
        <v>14420</v>
      </c>
      <c r="W14" s="10"/>
      <c r="X14" s="3">
        <f t="shared" si="3"/>
        <v>17957.964000000004</v>
      </c>
      <c r="Y14" s="3"/>
      <c r="Z14" s="7">
        <f t="shared" si="13"/>
        <v>34</v>
      </c>
      <c r="AA14" s="8" t="str">
        <f t="shared" si="14"/>
        <v>NFLX</v>
      </c>
      <c r="AB14" s="3">
        <f t="shared" si="15"/>
        <v>17510</v>
      </c>
      <c r="AC14" s="10"/>
      <c r="AD14" s="3"/>
      <c r="AE14" s="3"/>
      <c r="AF14" s="3"/>
      <c r="AG14" s="3"/>
      <c r="AH14" s="3"/>
      <c r="AI14" s="10"/>
      <c r="AJ14" s="3"/>
      <c r="AK14" s="3"/>
      <c r="AP14" s="13">
        <v>108.29</v>
      </c>
      <c r="AR14" s="19">
        <f t="shared" si="16"/>
        <v>31295.81</v>
      </c>
      <c r="AT14" s="21">
        <f t="shared" si="17"/>
        <v>148835</v>
      </c>
    </row>
    <row r="15" spans="1:46" x14ac:dyDescent="0.3">
      <c r="A15">
        <f t="shared" si="18"/>
        <v>11</v>
      </c>
      <c r="B15" s="12">
        <v>27</v>
      </c>
      <c r="C15" s="12"/>
      <c r="D15" s="14" t="s">
        <v>51</v>
      </c>
      <c r="E15" s="4">
        <v>0</v>
      </c>
      <c r="F15" s="3">
        <f t="shared" si="0"/>
        <v>0</v>
      </c>
      <c r="G15" s="3"/>
      <c r="H15" s="7">
        <f>ROUNDDOWN(F15/$B15,0)</f>
        <v>0</v>
      </c>
      <c r="I15" s="8" t="str">
        <f t="shared" si="5"/>
        <v>KTOS</v>
      </c>
      <c r="J15" s="3">
        <f t="shared" si="6"/>
        <v>0</v>
      </c>
      <c r="K15" s="10"/>
      <c r="L15" s="3">
        <f t="shared" si="1"/>
        <v>0</v>
      </c>
      <c r="M15" s="3"/>
      <c r="N15" s="7">
        <f t="shared" si="7"/>
        <v>0</v>
      </c>
      <c r="O15" s="8" t="str">
        <f t="shared" si="8"/>
        <v>KTOS</v>
      </c>
      <c r="P15" s="3">
        <f t="shared" si="9"/>
        <v>0</v>
      </c>
      <c r="Q15" s="10"/>
      <c r="R15" s="3">
        <f t="shared" si="2"/>
        <v>0</v>
      </c>
      <c r="S15" s="3"/>
      <c r="T15" s="7">
        <f t="shared" si="10"/>
        <v>0</v>
      </c>
      <c r="U15" s="8" t="str">
        <f t="shared" si="11"/>
        <v>KTOS</v>
      </c>
      <c r="V15" s="3">
        <f t="shared" si="12"/>
        <v>0</v>
      </c>
      <c r="W15" s="10"/>
      <c r="X15" s="3">
        <f t="shared" si="3"/>
        <v>0</v>
      </c>
      <c r="Y15" s="3"/>
      <c r="Z15" s="7">
        <f t="shared" si="13"/>
        <v>0</v>
      </c>
      <c r="AA15" s="8" t="str">
        <f t="shared" si="14"/>
        <v>KTOS</v>
      </c>
      <c r="AB15" s="3">
        <f t="shared" si="15"/>
        <v>0</v>
      </c>
      <c r="AC15" s="10"/>
      <c r="AD15" s="3"/>
      <c r="AE15" s="3"/>
      <c r="AF15" s="3"/>
      <c r="AG15" s="3"/>
      <c r="AH15" s="3"/>
      <c r="AI15" s="10"/>
      <c r="AJ15" s="3"/>
      <c r="AK15" s="3"/>
      <c r="AP15" s="13">
        <v>49.4069</v>
      </c>
      <c r="AR15" s="19">
        <f t="shared" si="16"/>
        <v>0</v>
      </c>
      <c r="AT15" s="21">
        <f t="shared" si="17"/>
        <v>0</v>
      </c>
    </row>
    <row r="16" spans="1:46" x14ac:dyDescent="0.3">
      <c r="A16">
        <f t="shared" si="18"/>
        <v>12</v>
      </c>
      <c r="B16" s="12">
        <v>139</v>
      </c>
      <c r="C16" s="12"/>
      <c r="D16" s="14" t="s">
        <v>8</v>
      </c>
      <c r="E16" s="4">
        <v>0</v>
      </c>
      <c r="F16" s="3">
        <f t="shared" si="0"/>
        <v>0</v>
      </c>
      <c r="G16" s="3"/>
      <c r="H16" s="7">
        <f t="shared" si="4"/>
        <v>0</v>
      </c>
      <c r="I16" s="8" t="str">
        <f t="shared" si="5"/>
        <v>MRNA</v>
      </c>
      <c r="J16" s="3">
        <f t="shared" si="6"/>
        <v>0</v>
      </c>
      <c r="K16" s="10"/>
      <c r="L16" s="3">
        <f t="shared" si="1"/>
        <v>0</v>
      </c>
      <c r="M16" s="3"/>
      <c r="N16" s="7">
        <f t="shared" si="7"/>
        <v>0</v>
      </c>
      <c r="O16" s="8" t="str">
        <f t="shared" si="8"/>
        <v>MRNA</v>
      </c>
      <c r="P16" s="3">
        <f t="shared" si="9"/>
        <v>0</v>
      </c>
      <c r="Q16" s="10"/>
      <c r="R16" s="3">
        <f t="shared" si="2"/>
        <v>0</v>
      </c>
      <c r="S16" s="3"/>
      <c r="T16" s="7">
        <f t="shared" si="10"/>
        <v>0</v>
      </c>
      <c r="U16" s="8" t="str">
        <f t="shared" si="11"/>
        <v>MRNA</v>
      </c>
      <c r="V16" s="3">
        <f t="shared" si="12"/>
        <v>0</v>
      </c>
      <c r="W16" s="10"/>
      <c r="X16" s="3">
        <f t="shared" si="3"/>
        <v>0</v>
      </c>
      <c r="Y16" s="3"/>
      <c r="Z16" s="7">
        <f t="shared" si="13"/>
        <v>0</v>
      </c>
      <c r="AA16" s="8" t="str">
        <f t="shared" si="14"/>
        <v>MRNA</v>
      </c>
      <c r="AB16" s="3">
        <f t="shared" si="15"/>
        <v>0</v>
      </c>
      <c r="AC16" s="10"/>
      <c r="AD16" s="3"/>
      <c r="AE16" s="3"/>
      <c r="AF16" s="3"/>
      <c r="AG16" s="3"/>
      <c r="AH16" s="3"/>
      <c r="AI16" s="10"/>
      <c r="AJ16" s="3"/>
      <c r="AK16" s="3"/>
      <c r="AP16" s="13">
        <v>189.26</v>
      </c>
      <c r="AR16" s="19">
        <f t="shared" si="16"/>
        <v>0</v>
      </c>
      <c r="AT16" s="21">
        <f t="shared" si="17"/>
        <v>0</v>
      </c>
    </row>
    <row r="17" spans="1:46" x14ac:dyDescent="0.3">
      <c r="A17">
        <f t="shared" si="18"/>
        <v>13</v>
      </c>
      <c r="B17" s="12">
        <v>45</v>
      </c>
      <c r="C17" s="12"/>
      <c r="D17" s="14" t="s">
        <v>10</v>
      </c>
      <c r="E17" s="4">
        <v>0</v>
      </c>
      <c r="F17" s="3">
        <f t="shared" si="0"/>
        <v>0</v>
      </c>
      <c r="G17" s="3"/>
      <c r="H17" s="7">
        <f t="shared" si="4"/>
        <v>0</v>
      </c>
      <c r="I17" s="8" t="str">
        <f t="shared" si="5"/>
        <v>NIO</v>
      </c>
      <c r="J17" s="3">
        <f t="shared" si="6"/>
        <v>0</v>
      </c>
      <c r="K17" s="10"/>
      <c r="L17" s="3">
        <f t="shared" si="1"/>
        <v>0</v>
      </c>
      <c r="M17" s="3"/>
      <c r="N17" s="7">
        <f t="shared" si="7"/>
        <v>0</v>
      </c>
      <c r="O17" s="8" t="str">
        <f t="shared" si="8"/>
        <v>NIO</v>
      </c>
      <c r="P17" s="3">
        <f t="shared" si="9"/>
        <v>0</v>
      </c>
      <c r="Q17" s="10"/>
      <c r="R17" s="3">
        <f t="shared" si="2"/>
        <v>0</v>
      </c>
      <c r="S17" s="3"/>
      <c r="T17" s="7">
        <f t="shared" si="10"/>
        <v>0</v>
      </c>
      <c r="U17" s="8" t="str">
        <f t="shared" si="11"/>
        <v>NIO</v>
      </c>
      <c r="V17" s="3">
        <f t="shared" si="12"/>
        <v>0</v>
      </c>
      <c r="W17" s="10"/>
      <c r="X17" s="3">
        <f t="shared" si="3"/>
        <v>0</v>
      </c>
      <c r="Y17" s="3"/>
      <c r="Z17" s="7">
        <f t="shared" si="13"/>
        <v>0</v>
      </c>
      <c r="AA17" s="8" t="str">
        <f t="shared" si="14"/>
        <v>NIO</v>
      </c>
      <c r="AB17" s="3">
        <f t="shared" si="15"/>
        <v>0</v>
      </c>
      <c r="AC17" s="10"/>
      <c r="AD17" s="3"/>
      <c r="AE17" s="3"/>
      <c r="AF17" s="3"/>
      <c r="AG17" s="3"/>
      <c r="AH17" s="3"/>
      <c r="AI17" s="10"/>
      <c r="AJ17" s="3"/>
      <c r="AK17" s="3"/>
      <c r="AP17" s="13">
        <v>66.989999999999995</v>
      </c>
      <c r="AR17" s="19">
        <f t="shared" si="16"/>
        <v>0</v>
      </c>
      <c r="AT17" s="21">
        <f t="shared" si="17"/>
        <v>0</v>
      </c>
    </row>
    <row r="18" spans="1:46" x14ac:dyDescent="0.3">
      <c r="A18">
        <f t="shared" si="18"/>
        <v>14</v>
      </c>
      <c r="B18" s="12">
        <v>61</v>
      </c>
      <c r="C18" s="12"/>
      <c r="D18" s="14" t="s">
        <v>48</v>
      </c>
      <c r="E18" s="4">
        <v>0</v>
      </c>
      <c r="F18" s="3">
        <f t="shared" si="0"/>
        <v>0</v>
      </c>
      <c r="G18" s="3"/>
      <c r="H18" s="7">
        <f t="shared" si="4"/>
        <v>0</v>
      </c>
      <c r="I18" s="8" t="str">
        <f t="shared" si="5"/>
        <v>RIOT</v>
      </c>
      <c r="J18" s="3">
        <f t="shared" si="6"/>
        <v>0</v>
      </c>
      <c r="K18" s="10"/>
      <c r="L18" s="3">
        <f t="shared" si="1"/>
        <v>0</v>
      </c>
      <c r="M18" s="3"/>
      <c r="N18" s="7">
        <f t="shared" si="7"/>
        <v>0</v>
      </c>
      <c r="O18" s="8" t="str">
        <f t="shared" si="8"/>
        <v>RIOT</v>
      </c>
      <c r="P18" s="3">
        <f t="shared" si="9"/>
        <v>0</v>
      </c>
      <c r="Q18" s="10"/>
      <c r="R18" s="3">
        <f t="shared" si="2"/>
        <v>0</v>
      </c>
      <c r="S18" s="3"/>
      <c r="T18" s="7">
        <f t="shared" si="10"/>
        <v>0</v>
      </c>
      <c r="U18" s="8" t="str">
        <f t="shared" si="11"/>
        <v>RIOT</v>
      </c>
      <c r="V18" s="3">
        <f t="shared" si="12"/>
        <v>0</v>
      </c>
      <c r="W18" s="10"/>
      <c r="X18" s="3">
        <f t="shared" si="3"/>
        <v>0</v>
      </c>
      <c r="Y18" s="3"/>
      <c r="Z18" s="7">
        <f t="shared" si="13"/>
        <v>0</v>
      </c>
      <c r="AA18" s="8" t="str">
        <f t="shared" si="14"/>
        <v>RIOT</v>
      </c>
      <c r="AB18" s="3">
        <f t="shared" si="15"/>
        <v>0</v>
      </c>
      <c r="AC18" s="10"/>
      <c r="AD18" s="3"/>
      <c r="AE18" s="3"/>
      <c r="AF18" s="3"/>
      <c r="AG18" s="3"/>
      <c r="AH18" s="3"/>
      <c r="AI18" s="10"/>
      <c r="AJ18" s="3"/>
      <c r="AK18" s="3"/>
      <c r="AP18" s="13">
        <v>39.24</v>
      </c>
      <c r="AR18" s="19">
        <f t="shared" si="16"/>
        <v>0</v>
      </c>
      <c r="AT18" s="21">
        <f t="shared" si="17"/>
        <v>0</v>
      </c>
    </row>
    <row r="19" spans="1:46" x14ac:dyDescent="0.3">
      <c r="A19">
        <f t="shared" si="18"/>
        <v>15</v>
      </c>
      <c r="B19" s="12">
        <v>47</v>
      </c>
      <c r="C19" s="12"/>
      <c r="D19" s="14" t="s">
        <v>18</v>
      </c>
      <c r="E19" s="4">
        <v>0</v>
      </c>
      <c r="F19" s="3">
        <f t="shared" si="0"/>
        <v>0</v>
      </c>
      <c r="G19" s="3"/>
      <c r="H19" s="7">
        <f t="shared" si="4"/>
        <v>0</v>
      </c>
      <c r="I19" s="8" t="str">
        <f t="shared" si="5"/>
        <v>PLUG</v>
      </c>
      <c r="J19" s="3">
        <f t="shared" si="6"/>
        <v>0</v>
      </c>
      <c r="K19" s="10"/>
      <c r="L19" s="3">
        <f t="shared" si="1"/>
        <v>0</v>
      </c>
      <c r="M19" s="3"/>
      <c r="N19" s="7">
        <f t="shared" si="7"/>
        <v>0</v>
      </c>
      <c r="O19" s="8" t="str">
        <f t="shared" si="8"/>
        <v>PLUG</v>
      </c>
      <c r="P19" s="3">
        <f t="shared" si="9"/>
        <v>0</v>
      </c>
      <c r="Q19" s="10"/>
      <c r="R19" s="3">
        <f t="shared" si="2"/>
        <v>0</v>
      </c>
      <c r="S19" s="3"/>
      <c r="T19" s="7">
        <f t="shared" si="10"/>
        <v>0</v>
      </c>
      <c r="U19" s="8" t="str">
        <f t="shared" si="11"/>
        <v>PLUG</v>
      </c>
      <c r="V19" s="3">
        <f t="shared" si="12"/>
        <v>0</v>
      </c>
      <c r="W19" s="10"/>
      <c r="X19" s="3">
        <f t="shared" si="3"/>
        <v>0</v>
      </c>
      <c r="Y19" s="3"/>
      <c r="Z19" s="7">
        <f t="shared" si="13"/>
        <v>0</v>
      </c>
      <c r="AA19" s="8" t="str">
        <f t="shared" si="14"/>
        <v>PLUG</v>
      </c>
      <c r="AB19" s="3">
        <f t="shared" si="15"/>
        <v>0</v>
      </c>
      <c r="AC19" s="10"/>
      <c r="AD19" s="3"/>
      <c r="AE19" s="3"/>
      <c r="AF19" s="3"/>
      <c r="AG19" s="3"/>
      <c r="AH19" s="3"/>
      <c r="AI19" s="10"/>
      <c r="AJ19" s="3"/>
      <c r="AK19" s="3"/>
      <c r="AP19" s="13">
        <v>75.489999999999995</v>
      </c>
      <c r="AR19" s="19">
        <f t="shared" si="16"/>
        <v>0</v>
      </c>
      <c r="AT19" s="21">
        <f t="shared" si="17"/>
        <v>0</v>
      </c>
    </row>
    <row r="20" spans="1:46" x14ac:dyDescent="0.3">
      <c r="A20">
        <f t="shared" si="18"/>
        <v>16</v>
      </c>
      <c r="B20" s="12">
        <v>255</v>
      </c>
      <c r="C20" s="12"/>
      <c r="D20" s="14" t="s">
        <v>1</v>
      </c>
      <c r="E20" s="4">
        <v>0</v>
      </c>
      <c r="F20" s="3">
        <f t="shared" si="0"/>
        <v>0</v>
      </c>
      <c r="G20" s="3"/>
      <c r="H20" s="7">
        <f t="shared" si="4"/>
        <v>0</v>
      </c>
      <c r="I20" s="8" t="str">
        <f t="shared" si="5"/>
        <v>PYPL</v>
      </c>
      <c r="J20" s="3">
        <f t="shared" si="6"/>
        <v>0</v>
      </c>
      <c r="K20" s="10"/>
      <c r="L20" s="3">
        <f t="shared" si="1"/>
        <v>0</v>
      </c>
      <c r="M20" s="3"/>
      <c r="N20" s="7">
        <f t="shared" si="7"/>
        <v>0</v>
      </c>
      <c r="O20" s="8" t="str">
        <f t="shared" si="8"/>
        <v>PYPL</v>
      </c>
      <c r="P20" s="3">
        <f t="shared" si="9"/>
        <v>0</v>
      </c>
      <c r="Q20" s="10"/>
      <c r="R20" s="3">
        <f t="shared" si="2"/>
        <v>0</v>
      </c>
      <c r="S20" s="3"/>
      <c r="T20" s="7">
        <f t="shared" si="10"/>
        <v>0</v>
      </c>
      <c r="U20" s="8" t="str">
        <f t="shared" si="11"/>
        <v>PYPL</v>
      </c>
      <c r="V20" s="3">
        <f t="shared" si="12"/>
        <v>0</v>
      </c>
      <c r="W20" s="10"/>
      <c r="X20" s="3">
        <f t="shared" si="3"/>
        <v>0</v>
      </c>
      <c r="Y20" s="3"/>
      <c r="Z20" s="7">
        <f t="shared" si="13"/>
        <v>0</v>
      </c>
      <c r="AA20" s="8" t="str">
        <f t="shared" si="14"/>
        <v>PYPL</v>
      </c>
      <c r="AB20" s="3">
        <f t="shared" si="15"/>
        <v>0</v>
      </c>
      <c r="AC20" s="10"/>
      <c r="AD20" s="3"/>
      <c r="AE20" s="3"/>
      <c r="AF20" s="3"/>
      <c r="AG20" s="3"/>
      <c r="AH20" s="3"/>
      <c r="AI20" s="10"/>
      <c r="AJ20" s="3"/>
      <c r="AK20" s="3"/>
      <c r="AP20" s="13">
        <v>309.14</v>
      </c>
      <c r="AR20" s="19">
        <f t="shared" si="16"/>
        <v>0</v>
      </c>
      <c r="AT20" s="21">
        <f t="shared" si="17"/>
        <v>0</v>
      </c>
    </row>
    <row r="21" spans="1:46" x14ac:dyDescent="0.3">
      <c r="A21">
        <f t="shared" si="18"/>
        <v>17</v>
      </c>
      <c r="B21" s="12">
        <v>1149</v>
      </c>
      <c r="C21" s="12"/>
      <c r="D21" s="14" t="s">
        <v>2</v>
      </c>
      <c r="E21" s="4">
        <v>0</v>
      </c>
      <c r="F21" s="3">
        <f t="shared" si="0"/>
        <v>0</v>
      </c>
      <c r="G21" s="3"/>
      <c r="H21" s="7">
        <f t="shared" si="4"/>
        <v>0</v>
      </c>
      <c r="I21" s="8" t="str">
        <f t="shared" si="5"/>
        <v>SHOP</v>
      </c>
      <c r="J21" s="3">
        <f t="shared" si="6"/>
        <v>0</v>
      </c>
      <c r="K21" s="10"/>
      <c r="L21" s="3">
        <f t="shared" si="1"/>
        <v>0</v>
      </c>
      <c r="M21" s="3"/>
      <c r="N21" s="7">
        <f t="shared" si="7"/>
        <v>0</v>
      </c>
      <c r="O21" s="8" t="str">
        <f t="shared" si="8"/>
        <v>SHOP</v>
      </c>
      <c r="P21" s="3">
        <f t="shared" si="9"/>
        <v>0</v>
      </c>
      <c r="Q21" s="10"/>
      <c r="R21" s="3">
        <f t="shared" si="2"/>
        <v>0</v>
      </c>
      <c r="S21" s="3"/>
      <c r="T21" s="7">
        <f t="shared" si="10"/>
        <v>0</v>
      </c>
      <c r="U21" s="8" t="str">
        <f t="shared" si="11"/>
        <v>SHOP</v>
      </c>
      <c r="V21" s="3">
        <f t="shared" si="12"/>
        <v>0</v>
      </c>
      <c r="W21" s="10"/>
      <c r="X21" s="3">
        <f t="shared" si="3"/>
        <v>0</v>
      </c>
      <c r="Y21" s="3"/>
      <c r="Z21" s="7">
        <f t="shared" si="13"/>
        <v>0</v>
      </c>
      <c r="AA21" s="8" t="str">
        <f t="shared" si="14"/>
        <v>SHOP</v>
      </c>
      <c r="AB21" s="3">
        <f t="shared" si="15"/>
        <v>0</v>
      </c>
      <c r="AC21" s="10"/>
      <c r="AD21" s="3"/>
      <c r="AE21" s="3"/>
      <c r="AF21" s="3"/>
      <c r="AG21" s="3"/>
      <c r="AH21" s="3"/>
      <c r="AI21" s="10"/>
      <c r="AJ21" s="3"/>
      <c r="AK21" s="3"/>
      <c r="AP21" s="13">
        <v>1499.75</v>
      </c>
      <c r="AR21" s="19">
        <f t="shared" si="16"/>
        <v>0</v>
      </c>
      <c r="AT21" s="21">
        <f t="shared" si="17"/>
        <v>0</v>
      </c>
    </row>
    <row r="22" spans="1:46" x14ac:dyDescent="0.3">
      <c r="A22">
        <f>A20+1</f>
        <v>17</v>
      </c>
      <c r="B22" s="12">
        <v>236</v>
      </c>
      <c r="C22" s="12"/>
      <c r="D22" s="14" t="s">
        <v>45</v>
      </c>
      <c r="E22" s="4">
        <v>0</v>
      </c>
      <c r="F22" s="3">
        <f t="shared" ref="F22" si="34">F$4*E22</f>
        <v>0</v>
      </c>
      <c r="G22" s="3"/>
      <c r="H22" s="7">
        <f>ROUNDDOWN(F22/$B22,0)</f>
        <v>0</v>
      </c>
      <c r="I22" s="8" t="str">
        <f t="shared" ref="I22" si="35">D22</f>
        <v>SE</v>
      </c>
      <c r="J22" s="3">
        <f t="shared" ref="J22" si="36">H22*B22</f>
        <v>0</v>
      </c>
      <c r="K22" s="10"/>
      <c r="L22" s="3">
        <f t="shared" si="1"/>
        <v>0</v>
      </c>
      <c r="M22" s="3"/>
      <c r="N22" s="7">
        <f t="shared" ref="N22" si="37">ROUNDDOWN(L22/$B22,0)</f>
        <v>0</v>
      </c>
      <c r="O22" s="8" t="str">
        <f t="shared" si="8"/>
        <v>SE</v>
      </c>
      <c r="P22" s="3">
        <f t="shared" ref="P22" si="38">N22*$B22</f>
        <v>0</v>
      </c>
      <c r="Q22" s="10"/>
      <c r="R22" s="3">
        <f t="shared" si="2"/>
        <v>0</v>
      </c>
      <c r="S22" s="3"/>
      <c r="T22" s="7">
        <f t="shared" ref="T22" si="39">ROUNDDOWN(R22/$B22,0)</f>
        <v>0</v>
      </c>
      <c r="U22" s="8" t="str">
        <f t="shared" si="11"/>
        <v>SE</v>
      </c>
      <c r="V22" s="3">
        <f t="shared" ref="V22" si="40">T22*$B22</f>
        <v>0</v>
      </c>
      <c r="W22" s="10"/>
      <c r="X22" s="3">
        <f t="shared" si="3"/>
        <v>0</v>
      </c>
      <c r="Y22" s="3"/>
      <c r="Z22" s="7">
        <f t="shared" ref="Z22" si="41">ROUNDDOWN(X22/$B22,0)</f>
        <v>0</v>
      </c>
      <c r="AA22" s="8" t="str">
        <f t="shared" si="14"/>
        <v>SE</v>
      </c>
      <c r="AB22" s="3">
        <f t="shared" ref="AB22" si="42">Z22*$B22</f>
        <v>0</v>
      </c>
      <c r="AC22" s="10"/>
      <c r="AD22" s="3"/>
      <c r="AE22" s="3"/>
      <c r="AF22" s="3"/>
      <c r="AG22" s="3"/>
      <c r="AH22" s="3"/>
      <c r="AI22" s="10"/>
      <c r="AJ22" s="3"/>
      <c r="AK22" s="3"/>
      <c r="AP22" s="13">
        <v>62.8</v>
      </c>
      <c r="AR22" s="19">
        <f t="shared" ref="AR22" si="43">AP22*(H22+N22+T22+Z22+AF22+AL22)</f>
        <v>0</v>
      </c>
      <c r="AT22" s="21">
        <f t="shared" ref="AT22" si="44">J22+P22+V22+AB22+AH22+AH22+AH22+AN22</f>
        <v>0</v>
      </c>
    </row>
    <row r="23" spans="1:46" x14ac:dyDescent="0.3">
      <c r="A23">
        <f>A21+1</f>
        <v>18</v>
      </c>
      <c r="B23" s="12">
        <v>23.5</v>
      </c>
      <c r="C23" s="12"/>
      <c r="D23" s="13" t="s">
        <v>54</v>
      </c>
      <c r="E23" s="4">
        <v>0.3</v>
      </c>
      <c r="F23" s="3">
        <f t="shared" si="0"/>
        <v>112463.12</v>
      </c>
      <c r="G23" s="3"/>
      <c r="H23" s="7">
        <f>ROUNDDOWN(F23/$B23,0)</f>
        <v>4785</v>
      </c>
      <c r="I23" s="8" t="str">
        <f t="shared" si="5"/>
        <v>XOM</v>
      </c>
      <c r="J23" s="3">
        <f t="shared" si="6"/>
        <v>112447.5</v>
      </c>
      <c r="K23" s="10"/>
      <c r="L23" s="3">
        <f t="shared" si="1"/>
        <v>63450.06</v>
      </c>
      <c r="M23" s="3"/>
      <c r="N23" s="7">
        <f t="shared" si="7"/>
        <v>2700</v>
      </c>
      <c r="O23" s="8" t="str">
        <f t="shared" si="8"/>
        <v>XOM</v>
      </c>
      <c r="P23" s="3">
        <f t="shared" si="9"/>
        <v>63450</v>
      </c>
      <c r="Q23" s="10"/>
      <c r="R23" s="3">
        <f t="shared" si="2"/>
        <v>22145.708571428571</v>
      </c>
      <c r="S23" s="3"/>
      <c r="T23" s="7">
        <f t="shared" si="10"/>
        <v>942</v>
      </c>
      <c r="U23" s="8" t="str">
        <f t="shared" si="11"/>
        <v>XOM</v>
      </c>
      <c r="V23" s="3">
        <f t="shared" si="12"/>
        <v>22137</v>
      </c>
      <c r="W23" s="10"/>
      <c r="X23" s="3">
        <f t="shared" si="3"/>
        <v>26936.946</v>
      </c>
      <c r="Y23" s="3"/>
      <c r="Z23" s="7">
        <f t="shared" si="13"/>
        <v>1146</v>
      </c>
      <c r="AA23" s="8" t="str">
        <f t="shared" si="14"/>
        <v>XOM</v>
      </c>
      <c r="AB23" s="3">
        <f t="shared" si="15"/>
        <v>26931</v>
      </c>
      <c r="AC23" s="10"/>
      <c r="AD23" s="3"/>
      <c r="AE23" s="3"/>
      <c r="AF23" s="3"/>
      <c r="AG23" s="3"/>
      <c r="AH23" s="3"/>
      <c r="AI23" s="10"/>
      <c r="AJ23" s="3"/>
      <c r="AK23" s="3"/>
      <c r="AP23" s="13">
        <v>62.8</v>
      </c>
      <c r="AR23" s="19">
        <f t="shared" si="16"/>
        <v>601184.4</v>
      </c>
      <c r="AT23" s="21">
        <f t="shared" si="17"/>
        <v>224965.5</v>
      </c>
    </row>
    <row r="24" spans="1:46" x14ac:dyDescent="0.3">
      <c r="A24">
        <f t="shared" si="18"/>
        <v>19</v>
      </c>
      <c r="B24" s="12">
        <v>239</v>
      </c>
      <c r="C24" s="12"/>
      <c r="D24" s="14" t="s">
        <v>3</v>
      </c>
      <c r="E24" s="4">
        <v>0</v>
      </c>
      <c r="F24" s="3">
        <f t="shared" si="0"/>
        <v>0</v>
      </c>
      <c r="G24" s="3"/>
      <c r="H24" s="7">
        <f t="shared" si="4"/>
        <v>0</v>
      </c>
      <c r="I24" s="8" t="str">
        <f t="shared" si="5"/>
        <v>SQ</v>
      </c>
      <c r="J24" s="3">
        <f t="shared" si="6"/>
        <v>0</v>
      </c>
      <c r="K24" s="10"/>
      <c r="L24" s="3">
        <f t="shared" si="1"/>
        <v>0</v>
      </c>
      <c r="M24" s="3"/>
      <c r="N24" s="7">
        <f t="shared" si="7"/>
        <v>0</v>
      </c>
      <c r="O24" s="8" t="str">
        <f t="shared" si="8"/>
        <v>SQ</v>
      </c>
      <c r="P24" s="3">
        <f t="shared" si="9"/>
        <v>0</v>
      </c>
      <c r="Q24" s="10"/>
      <c r="R24" s="3">
        <f t="shared" si="2"/>
        <v>0</v>
      </c>
      <c r="S24" s="3"/>
      <c r="T24" s="7">
        <f t="shared" si="10"/>
        <v>0</v>
      </c>
      <c r="U24" s="8" t="str">
        <f t="shared" si="11"/>
        <v>SQ</v>
      </c>
      <c r="V24" s="3">
        <f t="shared" si="12"/>
        <v>0</v>
      </c>
      <c r="W24" s="10"/>
      <c r="X24" s="3">
        <f t="shared" si="3"/>
        <v>0</v>
      </c>
      <c r="Y24" s="3"/>
      <c r="Z24" s="7">
        <f t="shared" si="13"/>
        <v>0</v>
      </c>
      <c r="AA24" s="8" t="str">
        <f t="shared" si="14"/>
        <v>SQ</v>
      </c>
      <c r="AB24" s="3">
        <f t="shared" si="15"/>
        <v>0</v>
      </c>
      <c r="AC24" s="10"/>
      <c r="AD24" s="3"/>
      <c r="AE24" s="3"/>
      <c r="AF24" s="3"/>
      <c r="AG24" s="3"/>
      <c r="AH24" s="3"/>
      <c r="AI24" s="10"/>
      <c r="AJ24" s="3"/>
      <c r="AK24" s="3"/>
      <c r="AP24" s="13">
        <v>283.18979999999999</v>
      </c>
      <c r="AR24" s="19">
        <f t="shared" si="16"/>
        <v>0</v>
      </c>
      <c r="AT24" s="21">
        <f t="shared" si="17"/>
        <v>0</v>
      </c>
    </row>
    <row r="25" spans="1:46" x14ac:dyDescent="0.3">
      <c r="A25">
        <f t="shared" si="18"/>
        <v>20</v>
      </c>
      <c r="B25" s="12">
        <v>115</v>
      </c>
      <c r="C25" s="12"/>
      <c r="D25" s="14" t="s">
        <v>49</v>
      </c>
      <c r="E25" s="4">
        <v>0</v>
      </c>
      <c r="F25" s="3">
        <f t="shared" si="0"/>
        <v>0</v>
      </c>
      <c r="G25" s="3"/>
      <c r="H25" s="7">
        <f t="shared" si="4"/>
        <v>0</v>
      </c>
      <c r="I25" s="8" t="str">
        <f t="shared" si="5"/>
        <v>TER</v>
      </c>
      <c r="J25" s="3">
        <f t="shared" si="6"/>
        <v>0</v>
      </c>
      <c r="K25" s="10"/>
      <c r="L25" s="3">
        <f t="shared" si="1"/>
        <v>0</v>
      </c>
      <c r="M25" s="3"/>
      <c r="N25" s="7">
        <f t="shared" si="7"/>
        <v>0</v>
      </c>
      <c r="O25" s="8" t="str">
        <f t="shared" si="8"/>
        <v>TER</v>
      </c>
      <c r="P25" s="3">
        <f t="shared" si="9"/>
        <v>0</v>
      </c>
      <c r="Q25" s="10"/>
      <c r="R25" s="3">
        <f t="shared" si="2"/>
        <v>0</v>
      </c>
      <c r="S25" s="3"/>
      <c r="T25" s="7">
        <f t="shared" si="10"/>
        <v>0</v>
      </c>
      <c r="U25" s="8" t="str">
        <f t="shared" si="11"/>
        <v>TER</v>
      </c>
      <c r="V25" s="3">
        <f t="shared" si="12"/>
        <v>0</v>
      </c>
      <c r="W25" s="10"/>
      <c r="X25" s="3">
        <f t="shared" si="3"/>
        <v>0</v>
      </c>
      <c r="Y25" s="3"/>
      <c r="Z25" s="7">
        <f t="shared" si="13"/>
        <v>0</v>
      </c>
      <c r="AA25" s="8" t="str">
        <f t="shared" si="14"/>
        <v>TER</v>
      </c>
      <c r="AB25" s="3">
        <f t="shared" si="15"/>
        <v>0</v>
      </c>
      <c r="AC25" s="10"/>
      <c r="AD25" s="3"/>
      <c r="AE25" s="3"/>
      <c r="AF25" s="3"/>
      <c r="AG25" s="3"/>
      <c r="AH25" s="3"/>
      <c r="AI25" s="10"/>
      <c r="AJ25" s="3"/>
      <c r="AK25" s="3"/>
      <c r="AP25" s="13">
        <v>308</v>
      </c>
      <c r="AR25" s="19">
        <f t="shared" si="16"/>
        <v>0</v>
      </c>
      <c r="AT25" s="21">
        <f t="shared" si="17"/>
        <v>0</v>
      </c>
    </row>
    <row r="26" spans="1:46" x14ac:dyDescent="0.3">
      <c r="A26">
        <f t="shared" si="18"/>
        <v>21</v>
      </c>
      <c r="B26" s="12">
        <v>695</v>
      </c>
      <c r="C26" s="12"/>
      <c r="D26" s="13" t="s">
        <v>9</v>
      </c>
      <c r="E26" s="4">
        <v>0.3</v>
      </c>
      <c r="F26" s="3">
        <f t="shared" si="0"/>
        <v>112463.12</v>
      </c>
      <c r="G26" s="3"/>
      <c r="H26" s="7">
        <f t="shared" si="4"/>
        <v>161</v>
      </c>
      <c r="I26" s="8" t="str">
        <f t="shared" si="5"/>
        <v>TSLA</v>
      </c>
      <c r="J26" s="3">
        <f t="shared" si="6"/>
        <v>111895</v>
      </c>
      <c r="K26" s="10"/>
      <c r="L26" s="3">
        <f t="shared" si="1"/>
        <v>63450.06</v>
      </c>
      <c r="M26" s="3"/>
      <c r="N26" s="7">
        <f t="shared" si="7"/>
        <v>91</v>
      </c>
      <c r="O26" s="8" t="str">
        <f t="shared" si="8"/>
        <v>TSLA</v>
      </c>
      <c r="P26" s="3">
        <f t="shared" si="9"/>
        <v>63245</v>
      </c>
      <c r="Q26" s="10"/>
      <c r="R26" s="3">
        <f t="shared" si="2"/>
        <v>22145.708571428571</v>
      </c>
      <c r="S26" s="3"/>
      <c r="T26" s="7">
        <f t="shared" si="10"/>
        <v>31</v>
      </c>
      <c r="U26" s="8" t="str">
        <f t="shared" si="11"/>
        <v>TSLA</v>
      </c>
      <c r="V26" s="3">
        <f t="shared" si="12"/>
        <v>21545</v>
      </c>
      <c r="W26" s="10"/>
      <c r="X26" s="3">
        <f t="shared" si="3"/>
        <v>26936.946</v>
      </c>
      <c r="Y26" s="3"/>
      <c r="Z26" s="7">
        <f t="shared" si="13"/>
        <v>38</v>
      </c>
      <c r="AA26" s="8" t="str">
        <f t="shared" si="14"/>
        <v>TSLA</v>
      </c>
      <c r="AB26" s="3">
        <f t="shared" si="15"/>
        <v>26410</v>
      </c>
      <c r="AC26" s="10"/>
      <c r="AD26" s="3"/>
      <c r="AE26" s="3"/>
      <c r="AF26" s="3"/>
      <c r="AG26" s="3"/>
      <c r="AH26" s="3"/>
      <c r="AI26" s="10"/>
      <c r="AJ26" s="3"/>
      <c r="AK26" s="3"/>
      <c r="AP26" s="13">
        <v>900.4</v>
      </c>
      <c r="AR26" s="19">
        <f t="shared" si="16"/>
        <v>289028.39999999997</v>
      </c>
      <c r="AT26" s="21">
        <f>J26+P26+V26+AB26+AH26+AH26+AH26+AN26</f>
        <v>223095</v>
      </c>
    </row>
    <row r="27" spans="1:46" x14ac:dyDescent="0.3">
      <c r="A27">
        <f t="shared" si="18"/>
        <v>22</v>
      </c>
      <c r="B27" s="12">
        <v>68</v>
      </c>
      <c r="C27" s="12"/>
      <c r="D27" s="14" t="s">
        <v>0</v>
      </c>
      <c r="E27" s="4">
        <v>0</v>
      </c>
      <c r="F27" s="3">
        <f>F$4*$E27</f>
        <v>0</v>
      </c>
      <c r="G27" s="3"/>
      <c r="H27" s="7">
        <f t="shared" si="4"/>
        <v>0</v>
      </c>
      <c r="I27" s="8" t="str">
        <f t="shared" si="5"/>
        <v>TWTR</v>
      </c>
      <c r="J27" s="3">
        <f t="shared" si="6"/>
        <v>0</v>
      </c>
      <c r="K27" s="10"/>
      <c r="L27" s="3">
        <f t="shared" si="1"/>
        <v>0</v>
      </c>
      <c r="M27" s="3"/>
      <c r="N27" s="7">
        <f t="shared" si="7"/>
        <v>0</v>
      </c>
      <c r="O27" s="8" t="str">
        <f t="shared" si="8"/>
        <v>TWTR</v>
      </c>
      <c r="P27" s="3">
        <f t="shared" si="9"/>
        <v>0</v>
      </c>
      <c r="Q27" s="10"/>
      <c r="R27" s="3">
        <f t="shared" si="2"/>
        <v>0</v>
      </c>
      <c r="S27" s="3"/>
      <c r="T27" s="7">
        <f t="shared" si="10"/>
        <v>0</v>
      </c>
      <c r="U27" s="8" t="str">
        <f t="shared" si="11"/>
        <v>TWTR</v>
      </c>
      <c r="V27" s="3">
        <f t="shared" si="12"/>
        <v>0</v>
      </c>
      <c r="W27" s="10"/>
      <c r="X27" s="3">
        <f t="shared" si="3"/>
        <v>0</v>
      </c>
      <c r="Y27" s="3"/>
      <c r="Z27" s="7">
        <f t="shared" si="13"/>
        <v>0</v>
      </c>
      <c r="AA27" s="8" t="str">
        <f t="shared" si="14"/>
        <v>TWTR</v>
      </c>
      <c r="AB27" s="3">
        <f t="shared" si="15"/>
        <v>0</v>
      </c>
      <c r="AC27" s="10"/>
      <c r="AD27" s="3">
        <f>AD4</f>
        <v>0</v>
      </c>
      <c r="AE27" s="3"/>
      <c r="AF27" s="7">
        <f>ROUNDDOWN(AD27/$B27,0)</f>
        <v>0</v>
      </c>
      <c r="AG27" s="8" t="str">
        <f t="shared" ref="AG27" si="45">$D27</f>
        <v>TWTR</v>
      </c>
      <c r="AH27" s="3">
        <f t="shared" ref="AH27" si="46">AF27*$B27</f>
        <v>0</v>
      </c>
      <c r="AI27" s="10"/>
      <c r="AJ27" s="3">
        <f>AJ4</f>
        <v>0</v>
      </c>
      <c r="AK27" s="3"/>
      <c r="AL27" s="7">
        <f>ROUNDDOWN(AJ27/$B27,0)</f>
        <v>0</v>
      </c>
      <c r="AM27" s="8" t="str">
        <f t="shared" ref="AM27" si="47">$D27</f>
        <v>TWTR</v>
      </c>
      <c r="AN27" s="3">
        <f t="shared" ref="AN27" si="48">AL27*$B27</f>
        <v>0</v>
      </c>
      <c r="AP27" s="13">
        <v>80.75</v>
      </c>
      <c r="AR27" s="19">
        <f t="shared" si="16"/>
        <v>0</v>
      </c>
      <c r="AT27" s="21">
        <f t="shared" si="17"/>
        <v>0</v>
      </c>
    </row>
    <row r="28" spans="1:46" x14ac:dyDescent="0.3">
      <c r="A28">
        <f t="shared" si="18"/>
        <v>23</v>
      </c>
      <c r="B28" s="12">
        <v>91</v>
      </c>
      <c r="C28" s="12"/>
      <c r="D28" s="14" t="s">
        <v>52</v>
      </c>
      <c r="E28" s="4">
        <v>0</v>
      </c>
      <c r="F28" s="3">
        <f>F$4*E28</f>
        <v>0</v>
      </c>
      <c r="G28" s="3"/>
      <c r="H28" s="7">
        <f t="shared" si="4"/>
        <v>0</v>
      </c>
      <c r="I28" s="8" t="str">
        <f t="shared" si="5"/>
        <v>DQ</v>
      </c>
      <c r="J28" s="3">
        <f t="shared" si="6"/>
        <v>0</v>
      </c>
      <c r="K28" s="10"/>
      <c r="L28" s="3">
        <f t="shared" si="1"/>
        <v>0</v>
      </c>
      <c r="M28" s="3"/>
      <c r="N28" s="7">
        <f t="shared" si="7"/>
        <v>0</v>
      </c>
      <c r="O28" s="8" t="str">
        <f t="shared" si="8"/>
        <v>DQ</v>
      </c>
      <c r="P28" s="3">
        <f t="shared" si="9"/>
        <v>0</v>
      </c>
      <c r="Q28" s="10"/>
      <c r="R28" s="3">
        <f t="shared" si="2"/>
        <v>0</v>
      </c>
      <c r="S28" s="3"/>
      <c r="T28" s="7">
        <f t="shared" si="10"/>
        <v>0</v>
      </c>
      <c r="U28" s="8" t="str">
        <f t="shared" si="11"/>
        <v>DQ</v>
      </c>
      <c r="V28" s="3">
        <f t="shared" si="12"/>
        <v>0</v>
      </c>
      <c r="W28" s="10"/>
      <c r="X28" s="3">
        <f t="shared" si="3"/>
        <v>0</v>
      </c>
      <c r="Y28" s="3"/>
      <c r="Z28" s="7">
        <f t="shared" si="13"/>
        <v>0</v>
      </c>
      <c r="AA28" s="8" t="str">
        <f t="shared" si="14"/>
        <v>DQ</v>
      </c>
      <c r="AB28" s="3">
        <f t="shared" si="15"/>
        <v>0</v>
      </c>
      <c r="AC28" s="10"/>
      <c r="AD28" s="3"/>
      <c r="AE28" s="3"/>
      <c r="AF28" s="3"/>
      <c r="AG28" s="3"/>
      <c r="AH28" s="3"/>
      <c r="AI28" s="10"/>
      <c r="AJ28" s="3"/>
      <c r="AK28" s="3"/>
      <c r="AP28" s="13">
        <v>201.7</v>
      </c>
      <c r="AR28" s="19">
        <f t="shared" si="16"/>
        <v>0</v>
      </c>
      <c r="AT28" s="21">
        <f t="shared" si="17"/>
        <v>0</v>
      </c>
    </row>
    <row r="29" spans="1:46" x14ac:dyDescent="0.3">
      <c r="A29">
        <f t="shared" si="18"/>
        <v>24</v>
      </c>
      <c r="B29" s="12">
        <v>352</v>
      </c>
      <c r="C29" s="12"/>
      <c r="D29" s="14" t="s">
        <v>38</v>
      </c>
      <c r="E29" s="4">
        <v>0</v>
      </c>
      <c r="F29" s="3">
        <f>F$4*E29</f>
        <v>0</v>
      </c>
      <c r="G29" s="3"/>
      <c r="H29" s="7">
        <f t="shared" ref="H29" si="49">ROUNDDOWN(F29/$B29,0)</f>
        <v>0</v>
      </c>
      <c r="I29" s="8" t="str">
        <f t="shared" ref="I29" si="50">D29</f>
        <v>ZM</v>
      </c>
      <c r="J29" s="3">
        <f t="shared" ref="J29" si="51">H29*B29</f>
        <v>0</v>
      </c>
      <c r="K29" s="10"/>
      <c r="L29" s="3">
        <f t="shared" si="1"/>
        <v>0</v>
      </c>
      <c r="M29" s="3"/>
      <c r="N29" s="7">
        <f t="shared" ref="N29" si="52">ROUNDDOWN(L29/$B29,0)</f>
        <v>0</v>
      </c>
      <c r="O29" s="8" t="str">
        <f t="shared" si="8"/>
        <v>ZM</v>
      </c>
      <c r="P29" s="3">
        <f t="shared" ref="P29" si="53">N29*$B29</f>
        <v>0</v>
      </c>
      <c r="Q29" s="10"/>
      <c r="R29" s="3">
        <f t="shared" si="2"/>
        <v>0</v>
      </c>
      <c r="S29" s="3"/>
      <c r="T29" s="7">
        <f t="shared" ref="T29" si="54">ROUNDDOWN(R29/$B29,0)</f>
        <v>0</v>
      </c>
      <c r="U29" s="8" t="str">
        <f t="shared" si="11"/>
        <v>ZM</v>
      </c>
      <c r="V29" s="3">
        <f t="shared" ref="V29" si="55">T29*$B29</f>
        <v>0</v>
      </c>
      <c r="W29" s="10"/>
      <c r="X29" s="3">
        <f t="shared" si="3"/>
        <v>0</v>
      </c>
      <c r="Y29" s="3"/>
      <c r="Z29" s="7">
        <f t="shared" ref="Z29" si="56">ROUNDDOWN(X29/$B29,0)</f>
        <v>0</v>
      </c>
      <c r="AA29" s="8" t="str">
        <f t="shared" si="14"/>
        <v>ZM</v>
      </c>
      <c r="AB29" s="3">
        <f t="shared" ref="AB29" si="57">Z29*$B29</f>
        <v>0</v>
      </c>
      <c r="AC29" s="10"/>
      <c r="AD29" s="3"/>
      <c r="AE29" s="3"/>
      <c r="AF29" s="3"/>
      <c r="AG29" s="3"/>
      <c r="AH29" s="3"/>
      <c r="AI29" s="10"/>
      <c r="AJ29" s="3"/>
      <c r="AK29" s="3"/>
      <c r="AP29" s="13">
        <v>588.84</v>
      </c>
      <c r="AR29" s="19">
        <f t="shared" si="16"/>
        <v>0</v>
      </c>
      <c r="AT29" s="21">
        <f t="shared" si="17"/>
        <v>0</v>
      </c>
    </row>
    <row r="30" spans="1:46" x14ac:dyDescent="0.3">
      <c r="A30">
        <f t="shared" si="18"/>
        <v>25</v>
      </c>
      <c r="B30" s="12">
        <v>35</v>
      </c>
      <c r="C30" s="12"/>
      <c r="D30" s="14" t="s">
        <v>5</v>
      </c>
      <c r="E30" s="4">
        <v>0</v>
      </c>
      <c r="F30" s="3">
        <f>F$4*E30</f>
        <v>0</v>
      </c>
      <c r="G30" s="3"/>
      <c r="H30" s="7">
        <f t="shared" si="4"/>
        <v>0</v>
      </c>
      <c r="I30" s="8" t="str">
        <f t="shared" si="5"/>
        <v>XONE</v>
      </c>
      <c r="J30" s="3">
        <f t="shared" si="6"/>
        <v>0</v>
      </c>
      <c r="K30" s="10"/>
      <c r="L30" s="3">
        <f t="shared" si="1"/>
        <v>0</v>
      </c>
      <c r="M30" s="3"/>
      <c r="N30" s="7">
        <f t="shared" si="7"/>
        <v>0</v>
      </c>
      <c r="O30" s="8" t="str">
        <f t="shared" si="8"/>
        <v>XONE</v>
      </c>
      <c r="P30" s="3">
        <f t="shared" si="9"/>
        <v>0</v>
      </c>
      <c r="Q30" s="10"/>
      <c r="R30" s="3">
        <f t="shared" si="2"/>
        <v>0</v>
      </c>
      <c r="S30" s="3"/>
      <c r="T30" s="7">
        <f t="shared" si="10"/>
        <v>0</v>
      </c>
      <c r="U30" s="8" t="str">
        <f t="shared" si="11"/>
        <v>XONE</v>
      </c>
      <c r="V30" s="3">
        <f t="shared" si="12"/>
        <v>0</v>
      </c>
      <c r="W30" s="10"/>
      <c r="X30" s="3">
        <f t="shared" si="3"/>
        <v>0</v>
      </c>
      <c r="Y30" s="3"/>
      <c r="Z30" s="7">
        <f t="shared" si="13"/>
        <v>0</v>
      </c>
      <c r="AA30" s="8" t="str">
        <f t="shared" si="14"/>
        <v>XONE</v>
      </c>
      <c r="AB30" s="3">
        <f t="shared" si="15"/>
        <v>0</v>
      </c>
      <c r="AC30" s="10"/>
      <c r="AD30" s="3"/>
      <c r="AE30" s="3"/>
      <c r="AF30" s="3"/>
      <c r="AG30" s="3"/>
      <c r="AH30" s="3"/>
      <c r="AI30" s="10"/>
      <c r="AJ30" s="3"/>
      <c r="AK30" s="3"/>
      <c r="AP30" s="13">
        <v>66.479100000000003</v>
      </c>
      <c r="AR30" s="19">
        <f t="shared" si="16"/>
        <v>0</v>
      </c>
      <c r="AT30" s="21">
        <f t="shared" si="17"/>
        <v>0</v>
      </c>
    </row>
    <row r="31" spans="1:46" x14ac:dyDescent="0.3">
      <c r="F31" s="3"/>
      <c r="G31" s="3"/>
      <c r="H31" s="3"/>
      <c r="I31" s="6"/>
      <c r="J31" s="3"/>
      <c r="K31" s="10"/>
      <c r="L31" s="3"/>
      <c r="M31" s="3"/>
      <c r="N31" s="3"/>
      <c r="O31" s="3"/>
      <c r="P31" s="3"/>
      <c r="Q31" s="10"/>
      <c r="R31" s="3"/>
      <c r="S31" s="3"/>
      <c r="T31" s="3"/>
      <c r="U31" s="3"/>
      <c r="V31" s="3"/>
      <c r="W31" s="10"/>
      <c r="X31" s="3"/>
      <c r="Y31" s="3"/>
      <c r="Z31" s="3"/>
      <c r="AA31" s="3"/>
      <c r="AB31" s="3"/>
      <c r="AC31" s="10"/>
      <c r="AD31" s="3"/>
      <c r="AE31" s="3"/>
      <c r="AF31" s="3"/>
      <c r="AG31" s="3"/>
      <c r="AH31" s="3"/>
      <c r="AI31" s="10"/>
      <c r="AJ31" s="3"/>
      <c r="AK31" s="3"/>
    </row>
    <row r="32" spans="1:46" x14ac:dyDescent="0.3">
      <c r="F32" s="3"/>
      <c r="G32" s="3"/>
      <c r="H32" s="3"/>
      <c r="I32" s="6"/>
      <c r="J32" s="3"/>
      <c r="K32" s="10"/>
      <c r="L32" s="3"/>
      <c r="M32" s="3"/>
      <c r="N32" s="3"/>
      <c r="O32" s="3"/>
      <c r="P32" s="3"/>
      <c r="Q32" s="10"/>
      <c r="R32" s="3"/>
      <c r="S32" s="3"/>
      <c r="T32" s="3"/>
      <c r="U32" s="3"/>
      <c r="V32" s="3"/>
      <c r="W32" s="10"/>
      <c r="X32" s="3"/>
      <c r="Y32" s="3"/>
      <c r="Z32" s="3"/>
      <c r="AA32" s="3"/>
      <c r="AB32" s="3"/>
      <c r="AC32" s="10"/>
      <c r="AD32" s="3"/>
      <c r="AE32" s="3"/>
      <c r="AF32" s="3"/>
      <c r="AG32" s="3"/>
      <c r="AH32" s="3"/>
      <c r="AI32" s="10"/>
      <c r="AJ32" s="3"/>
      <c r="AK32" s="3"/>
      <c r="AR32" s="19">
        <f>SUM(AR5:AR30)</f>
        <v>949122.34000000008</v>
      </c>
      <c r="AS32" s="4">
        <f>AR32/AR3-1</f>
        <v>0.27128248367737706</v>
      </c>
    </row>
    <row r="33" spans="6:42" x14ac:dyDescent="0.3">
      <c r="F33" s="3"/>
      <c r="G33" s="3"/>
      <c r="H33" s="3" t="s">
        <v>24</v>
      </c>
      <c r="I33" s="6"/>
      <c r="J33" s="3"/>
      <c r="K33" s="10"/>
      <c r="L33" s="3"/>
      <c r="M33" s="3"/>
      <c r="N33" s="3"/>
      <c r="O33" s="3"/>
      <c r="P33" s="3"/>
      <c r="Q33" s="10"/>
      <c r="R33" s="3"/>
      <c r="S33" s="3"/>
      <c r="T33" s="3"/>
      <c r="U33" s="3"/>
      <c r="V33" s="3"/>
      <c r="W33" s="10"/>
      <c r="X33" s="3"/>
      <c r="Y33" s="3"/>
      <c r="Z33" s="3"/>
      <c r="AA33" s="3"/>
      <c r="AB33" s="3"/>
      <c r="AC33" s="10"/>
      <c r="AD33" s="3"/>
      <c r="AE33" s="3"/>
      <c r="AF33" s="3"/>
      <c r="AG33" s="3"/>
      <c r="AH33" s="3"/>
      <c r="AI33" s="10"/>
      <c r="AJ33" s="3"/>
      <c r="AK33" s="3"/>
      <c r="AP33" s="14"/>
    </row>
    <row r="34" spans="6:42" x14ac:dyDescent="0.3">
      <c r="F34" s="3"/>
      <c r="G34" s="3"/>
      <c r="H34" s="3" t="s">
        <v>23</v>
      </c>
      <c r="I34" s="6"/>
      <c r="J34" s="3"/>
      <c r="K34" s="10"/>
      <c r="L34" s="3"/>
      <c r="M34" s="3"/>
      <c r="N34" s="3"/>
      <c r="O34" s="3"/>
      <c r="P34" s="3"/>
      <c r="Q34" s="10"/>
      <c r="R34" s="3"/>
      <c r="S34" s="3"/>
      <c r="T34" s="3"/>
      <c r="U34" s="3"/>
      <c r="V34" s="3"/>
      <c r="W34" s="10"/>
      <c r="X34" s="3"/>
      <c r="Y34" s="3"/>
      <c r="Z34" s="3"/>
      <c r="AA34" s="3"/>
      <c r="AB34" s="3"/>
      <c r="AC34" s="10"/>
      <c r="AD34" s="3"/>
      <c r="AE34" s="3"/>
      <c r="AF34" s="3"/>
      <c r="AG34" s="3"/>
      <c r="AH34" s="3"/>
      <c r="AI34" s="10"/>
      <c r="AJ34" s="3"/>
      <c r="AK34" s="3"/>
    </row>
    <row r="35" spans="6:42" x14ac:dyDescent="0.3">
      <c r="F35" s="3"/>
      <c r="G35" s="3"/>
      <c r="H35" s="2">
        <f>J4+P4+V4+AB4+AH4+AN4</f>
        <v>746586.5</v>
      </c>
      <c r="I35" s="6"/>
      <c r="J35" s="3"/>
      <c r="K35" s="10"/>
      <c r="L35" s="3"/>
      <c r="M35" s="3"/>
      <c r="N35" s="3"/>
      <c r="O35" s="3"/>
      <c r="P35" s="3"/>
      <c r="Q35" s="10"/>
      <c r="R35" s="3"/>
      <c r="S35" s="3"/>
      <c r="T35" s="3"/>
      <c r="U35" s="3"/>
      <c r="V35" s="3"/>
      <c r="W35" s="10"/>
      <c r="X35" s="3"/>
      <c r="Y35" s="3"/>
      <c r="Z35" s="3"/>
      <c r="AA35" s="3"/>
      <c r="AB35" s="3"/>
      <c r="AC35" s="10"/>
      <c r="AD35" s="3"/>
      <c r="AE35" s="3"/>
      <c r="AF35" s="3"/>
      <c r="AG35" s="3"/>
      <c r="AH35" s="3"/>
      <c r="AI35" s="10"/>
      <c r="AJ35" s="3"/>
      <c r="AK35" s="3"/>
    </row>
    <row r="36" spans="6:42" x14ac:dyDescent="0.3">
      <c r="F36" s="3"/>
      <c r="G36" s="3"/>
      <c r="H36" s="3" t="s">
        <v>25</v>
      </c>
      <c r="I36" s="6"/>
      <c r="J36" s="3"/>
      <c r="K36" s="10"/>
      <c r="L36" s="3"/>
      <c r="M36" s="3"/>
      <c r="N36" s="3"/>
      <c r="O36" s="3"/>
      <c r="P36" s="3"/>
      <c r="Q36" s="10"/>
      <c r="R36" s="3"/>
      <c r="S36" s="3"/>
      <c r="T36" s="3"/>
      <c r="U36" s="3"/>
      <c r="V36" s="3"/>
      <c r="W36" s="10"/>
      <c r="X36" s="3"/>
      <c r="Y36" s="3"/>
      <c r="Z36" s="3"/>
      <c r="AA36" s="3"/>
      <c r="AB36" s="3"/>
      <c r="AC36" s="10"/>
      <c r="AD36" s="3"/>
      <c r="AE36" s="3"/>
      <c r="AF36" s="3"/>
      <c r="AG36" s="3"/>
      <c r="AH36" s="3"/>
      <c r="AI36" s="10"/>
      <c r="AJ36" s="3"/>
      <c r="AK36" s="3"/>
    </row>
    <row r="37" spans="6:42" x14ac:dyDescent="0.3">
      <c r="F37" s="3"/>
      <c r="G37" s="3"/>
      <c r="H37" s="11">
        <v>0.21</v>
      </c>
      <c r="I37" s="6"/>
      <c r="J37" s="3"/>
      <c r="K37" s="10"/>
      <c r="L37" s="3"/>
      <c r="M37" s="3"/>
      <c r="N37" s="3"/>
      <c r="O37" s="3"/>
      <c r="P37" s="3"/>
      <c r="Q37" s="10"/>
      <c r="R37" s="3"/>
      <c r="S37" s="3"/>
      <c r="T37" s="3"/>
      <c r="U37" s="3"/>
      <c r="V37" s="3"/>
      <c r="W37" s="10"/>
      <c r="X37" s="3"/>
      <c r="Y37" s="3"/>
      <c r="Z37" s="3"/>
      <c r="AA37" s="3"/>
      <c r="AB37" s="3"/>
      <c r="AC37" s="10"/>
      <c r="AD37" s="3"/>
      <c r="AE37" s="3"/>
      <c r="AF37" s="3"/>
      <c r="AG37" s="3"/>
      <c r="AH37" s="3"/>
      <c r="AI37" s="10"/>
      <c r="AJ37" s="3"/>
      <c r="AK37" s="3"/>
    </row>
    <row r="38" spans="6:42" x14ac:dyDescent="0.3">
      <c r="F38" s="3"/>
      <c r="G38" s="3"/>
      <c r="H38" s="3"/>
      <c r="I38" s="6"/>
      <c r="J38" s="3"/>
      <c r="K38" s="10"/>
      <c r="L38" s="3"/>
      <c r="M38" s="3"/>
      <c r="N38" s="3"/>
      <c r="O38" s="3"/>
      <c r="P38" s="3"/>
      <c r="Q38" s="10"/>
      <c r="R38" s="3"/>
      <c r="S38" s="3"/>
      <c r="T38" s="3"/>
      <c r="U38" s="3"/>
      <c r="V38" s="3"/>
      <c r="W38" s="10"/>
      <c r="X38" s="3"/>
      <c r="Y38" s="3"/>
      <c r="Z38" s="3"/>
      <c r="AA38" s="3"/>
      <c r="AB38" s="3"/>
      <c r="AC38" s="10"/>
      <c r="AD38" s="3"/>
      <c r="AE38" s="3"/>
      <c r="AF38" s="3"/>
      <c r="AG38" s="3"/>
      <c r="AH38" s="3"/>
      <c r="AI38" s="10"/>
      <c r="AJ38" s="3"/>
      <c r="AK38" s="3"/>
    </row>
    <row r="39" spans="6:42" x14ac:dyDescent="0.3">
      <c r="F39" s="3"/>
      <c r="G39" s="3"/>
      <c r="H39" s="3" t="s">
        <v>26</v>
      </c>
      <c r="I39" s="6"/>
      <c r="J39" s="3"/>
      <c r="K39" s="10"/>
      <c r="L39" s="3"/>
      <c r="M39" s="3"/>
      <c r="N39" s="3"/>
      <c r="O39" s="3"/>
      <c r="P39" s="3"/>
      <c r="Q39" s="10"/>
      <c r="R39" s="3"/>
      <c r="S39" s="3"/>
      <c r="T39" s="3"/>
      <c r="U39" s="3"/>
      <c r="V39" s="3"/>
      <c r="W39" s="10"/>
      <c r="X39" s="3"/>
      <c r="Y39" s="3"/>
      <c r="Z39" s="3"/>
      <c r="AA39" s="3"/>
      <c r="AB39" s="3"/>
      <c r="AC39" s="10"/>
      <c r="AD39" s="3"/>
      <c r="AE39" s="3"/>
      <c r="AF39" s="3"/>
      <c r="AG39" s="3"/>
      <c r="AH39" s="3"/>
      <c r="AI39" s="10"/>
      <c r="AJ39" s="3"/>
      <c r="AK39" s="3"/>
    </row>
    <row r="40" spans="6:42" x14ac:dyDescent="0.3">
      <c r="F40" s="3"/>
      <c r="G40" s="3"/>
      <c r="H40" s="2">
        <f>H35*H37</f>
        <v>156783.16500000001</v>
      </c>
      <c r="I40" s="6"/>
      <c r="J40" s="3"/>
      <c r="K40" s="10"/>
      <c r="L40" s="3"/>
      <c r="M40" s="3"/>
      <c r="N40" s="3"/>
      <c r="O40" s="3"/>
      <c r="P40" s="3"/>
      <c r="Q40" s="10"/>
      <c r="R40" s="3"/>
      <c r="S40" s="3"/>
      <c r="T40" s="3"/>
      <c r="U40" s="3"/>
      <c r="V40" s="3"/>
      <c r="W40" s="10"/>
      <c r="X40" s="3"/>
      <c r="Y40" s="3"/>
      <c r="Z40" s="3"/>
      <c r="AA40" s="3"/>
      <c r="AB40" s="3"/>
      <c r="AC40" s="10"/>
      <c r="AD40" s="3"/>
      <c r="AE40" s="3"/>
      <c r="AF40" s="3"/>
      <c r="AG40" s="3"/>
      <c r="AH40" s="3"/>
      <c r="AI40" s="10"/>
      <c r="AJ40" s="3"/>
      <c r="AK40" s="3"/>
    </row>
    <row r="41" spans="6:42" x14ac:dyDescent="0.3">
      <c r="F41" s="3"/>
      <c r="G41" s="3"/>
      <c r="H41" s="3"/>
      <c r="I41" s="6"/>
      <c r="J41" s="3"/>
      <c r="K41" s="10"/>
      <c r="L41" s="3"/>
      <c r="M41" s="3"/>
      <c r="N41" s="3"/>
      <c r="O41" s="3"/>
      <c r="P41" s="3"/>
      <c r="Q41" s="10"/>
      <c r="R41" s="3"/>
      <c r="S41" s="3"/>
      <c r="T41" s="3"/>
      <c r="U41" s="3"/>
      <c r="V41" s="3"/>
      <c r="W41" s="10"/>
      <c r="X41" s="3"/>
      <c r="Y41" s="3"/>
      <c r="Z41" s="3"/>
      <c r="AA41" s="3"/>
      <c r="AB41" s="3"/>
      <c r="AC41" s="10"/>
      <c r="AD41" s="3"/>
      <c r="AE41" s="3"/>
      <c r="AF41" s="3"/>
      <c r="AG41" s="3"/>
      <c r="AH41" s="3"/>
      <c r="AI41" s="10"/>
      <c r="AJ41" s="3"/>
      <c r="AK41" s="3"/>
    </row>
    <row r="42" spans="6:42" x14ac:dyDescent="0.3">
      <c r="F42" s="3"/>
      <c r="G42" s="3"/>
      <c r="H42" s="3" t="s">
        <v>27</v>
      </c>
      <c r="I42" s="6"/>
      <c r="J42" s="3"/>
      <c r="K42" s="10"/>
      <c r="L42" s="3"/>
      <c r="M42" s="3"/>
      <c r="N42" s="3"/>
      <c r="O42" s="3"/>
      <c r="P42" s="3"/>
      <c r="Q42" s="10"/>
      <c r="R42" s="3"/>
      <c r="S42" s="3"/>
      <c r="T42" s="3"/>
      <c r="U42" s="3"/>
      <c r="V42" s="3"/>
      <c r="W42" s="10"/>
      <c r="X42" s="3"/>
      <c r="Y42" s="3"/>
      <c r="Z42" s="3"/>
      <c r="AA42" s="3"/>
      <c r="AB42" s="3"/>
      <c r="AC42" s="10"/>
      <c r="AD42" s="3"/>
      <c r="AE42" s="3"/>
      <c r="AF42" s="3"/>
      <c r="AG42" s="3"/>
      <c r="AH42" s="3"/>
      <c r="AI42" s="10"/>
      <c r="AJ42" s="3"/>
      <c r="AK42" s="3"/>
    </row>
    <row r="43" spans="6:42" x14ac:dyDescent="0.3">
      <c r="H43" s="2">
        <v>6461461.4500000002</v>
      </c>
    </row>
    <row r="44" spans="6:42" x14ac:dyDescent="0.3">
      <c r="H44" s="2"/>
    </row>
    <row r="45" spans="6:42" x14ac:dyDescent="0.3">
      <c r="H45" s="2" t="s">
        <v>26</v>
      </c>
    </row>
    <row r="46" spans="6:42" x14ac:dyDescent="0.3">
      <c r="H46" s="2">
        <f>H43*H37</f>
        <v>1356906.9044999999</v>
      </c>
    </row>
    <row r="48" spans="6:42" x14ac:dyDescent="0.3">
      <c r="H48" s="1" t="s">
        <v>28</v>
      </c>
    </row>
    <row r="49" spans="1:17" x14ac:dyDescent="0.3">
      <c r="H49" s="2">
        <f>H46+H40</f>
        <v>1513690.0695</v>
      </c>
      <c r="I49" s="1"/>
      <c r="J49" s="2"/>
    </row>
    <row r="50" spans="1:17" x14ac:dyDescent="0.3">
      <c r="H50" s="1" t="s">
        <v>29</v>
      </c>
    </row>
    <row r="51" spans="1:17" x14ac:dyDescent="0.3">
      <c r="H51" s="2">
        <f>H43</f>
        <v>6461461.4500000002</v>
      </c>
    </row>
    <row r="52" spans="1:17" x14ac:dyDescent="0.3">
      <c r="I52" s="5" t="s">
        <v>30</v>
      </c>
      <c r="J52" s="2">
        <f>H51+H49</f>
        <v>7975151.5195000004</v>
      </c>
    </row>
    <row r="53" spans="1:17" x14ac:dyDescent="0.3">
      <c r="I53" s="5" t="s">
        <v>53</v>
      </c>
      <c r="J53" s="1">
        <f>(210696+126900)*-1</f>
        <v>-337596</v>
      </c>
    </row>
    <row r="54" spans="1:17" ht="33.6" x14ac:dyDescent="0.65">
      <c r="B54" s="15" t="s">
        <v>39</v>
      </c>
      <c r="C54" s="15"/>
      <c r="D54" s="15"/>
      <c r="E54" s="16"/>
      <c r="F54" s="17"/>
      <c r="J54" s="2">
        <f>J52+J53</f>
        <v>7637555.5195000004</v>
      </c>
    </row>
    <row r="55" spans="1:17" ht="31.2" x14ac:dyDescent="0.6">
      <c r="B55" s="18" t="s">
        <v>40</v>
      </c>
    </row>
    <row r="58" spans="1:17" x14ac:dyDescent="0.3">
      <c r="A58">
        <f>F$2</f>
        <v>944356641</v>
      </c>
      <c r="B58">
        <v>1</v>
      </c>
      <c r="C58" t="s">
        <v>32</v>
      </c>
      <c r="D58" t="s">
        <v>33</v>
      </c>
      <c r="F58" s="3">
        <f t="shared" ref="F58:F75" si="58">H5</f>
        <v>0</v>
      </c>
      <c r="G58" s="3" t="str">
        <f t="shared" ref="G58:G75" si="59">I5</f>
        <v>AFRM</v>
      </c>
      <c r="I58" s="5" t="s">
        <v>34</v>
      </c>
      <c r="L58" s="1" t="s">
        <v>35</v>
      </c>
      <c r="Q58" s="9" t="s">
        <v>36</v>
      </c>
    </row>
    <row r="59" spans="1:17" x14ac:dyDescent="0.3">
      <c r="A59">
        <f t="shared" ref="A59:A83" si="60">F$2</f>
        <v>944356641</v>
      </c>
      <c r="B59">
        <v>1</v>
      </c>
      <c r="C59" t="s">
        <v>32</v>
      </c>
      <c r="D59" t="s">
        <v>33</v>
      </c>
      <c r="F59" s="3">
        <f t="shared" si="58"/>
        <v>0</v>
      </c>
      <c r="G59" s="3" t="str">
        <f t="shared" si="59"/>
        <v>AI</v>
      </c>
      <c r="I59" s="5" t="s">
        <v>34</v>
      </c>
      <c r="L59" s="1" t="s">
        <v>35</v>
      </c>
      <c r="Q59" s="9" t="s">
        <v>36</v>
      </c>
    </row>
    <row r="60" spans="1:17" x14ac:dyDescent="0.3">
      <c r="A60">
        <f t="shared" ref="A60" si="61">F$2</f>
        <v>944356641</v>
      </c>
      <c r="B60">
        <v>2</v>
      </c>
      <c r="C60" t="s">
        <v>32</v>
      </c>
      <c r="D60" t="s">
        <v>33</v>
      </c>
      <c r="F60" s="3">
        <f t="shared" si="58"/>
        <v>0</v>
      </c>
      <c r="G60" s="3" t="str">
        <f t="shared" si="59"/>
        <v>ADPT</v>
      </c>
      <c r="I60" s="5" t="s">
        <v>34</v>
      </c>
      <c r="L60" s="1" t="s">
        <v>35</v>
      </c>
      <c r="Q60" s="9" t="s">
        <v>36</v>
      </c>
    </row>
    <row r="61" spans="1:17" x14ac:dyDescent="0.3">
      <c r="A61">
        <f t="shared" si="60"/>
        <v>944356641</v>
      </c>
      <c r="B61">
        <v>1</v>
      </c>
      <c r="C61" t="s">
        <v>32</v>
      </c>
      <c r="D61" t="s">
        <v>33</v>
      </c>
      <c r="F61" s="3">
        <f t="shared" si="58"/>
        <v>0</v>
      </c>
      <c r="G61" s="3" t="str">
        <f t="shared" si="59"/>
        <v>BEAM</v>
      </c>
      <c r="I61" s="5" t="s">
        <v>34</v>
      </c>
      <c r="L61" s="1" t="s">
        <v>35</v>
      </c>
      <c r="Q61" s="9" t="s">
        <v>36</v>
      </c>
    </row>
    <row r="62" spans="1:17" x14ac:dyDescent="0.3">
      <c r="A62">
        <f t="shared" si="60"/>
        <v>944356641</v>
      </c>
      <c r="B62">
        <v>1</v>
      </c>
      <c r="C62" t="s">
        <v>32</v>
      </c>
      <c r="D62" t="s">
        <v>33</v>
      </c>
      <c r="F62" s="3">
        <f t="shared" si="58"/>
        <v>0</v>
      </c>
      <c r="G62" s="3" t="str">
        <f t="shared" si="59"/>
        <v>BIDU</v>
      </c>
      <c r="I62" s="5" t="s">
        <v>34</v>
      </c>
      <c r="L62" s="1" t="s">
        <v>35</v>
      </c>
      <c r="Q62" s="9" t="s">
        <v>36</v>
      </c>
    </row>
    <row r="63" spans="1:17" x14ac:dyDescent="0.3">
      <c r="A63">
        <f t="shared" si="60"/>
        <v>944356641</v>
      </c>
      <c r="B63">
        <v>1</v>
      </c>
      <c r="C63" t="s">
        <v>32</v>
      </c>
      <c r="D63" t="s">
        <v>33</v>
      </c>
      <c r="F63" s="3">
        <f t="shared" si="58"/>
        <v>0</v>
      </c>
      <c r="G63" s="3" t="str">
        <f t="shared" si="59"/>
        <v>BLNK</v>
      </c>
      <c r="I63" s="5" t="s">
        <v>34</v>
      </c>
      <c r="L63" s="1" t="s">
        <v>35</v>
      </c>
      <c r="Q63" s="9" t="s">
        <v>36</v>
      </c>
    </row>
    <row r="64" spans="1:17" x14ac:dyDescent="0.3">
      <c r="A64">
        <f t="shared" si="60"/>
        <v>944356641</v>
      </c>
      <c r="B64">
        <v>1</v>
      </c>
      <c r="C64" t="s">
        <v>32</v>
      </c>
      <c r="D64" t="s">
        <v>33</v>
      </c>
      <c r="F64" s="3">
        <f t="shared" si="58"/>
        <v>0</v>
      </c>
      <c r="G64" s="3" t="str">
        <f t="shared" si="59"/>
        <v>FCEL</v>
      </c>
      <c r="I64" s="5" t="s">
        <v>34</v>
      </c>
      <c r="L64" s="1" t="s">
        <v>35</v>
      </c>
      <c r="Q64" s="9" t="s">
        <v>36</v>
      </c>
    </row>
    <row r="65" spans="1:17" x14ac:dyDescent="0.3">
      <c r="A65">
        <f t="shared" si="60"/>
        <v>944356641</v>
      </c>
      <c r="B65">
        <v>1</v>
      </c>
      <c r="C65" t="s">
        <v>32</v>
      </c>
      <c r="D65" t="s">
        <v>33</v>
      </c>
      <c r="F65" s="3">
        <f t="shared" si="58"/>
        <v>0</v>
      </c>
      <c r="G65" s="3" t="str">
        <f t="shared" si="59"/>
        <v>SOL</v>
      </c>
      <c r="I65" s="5" t="s">
        <v>34</v>
      </c>
      <c r="L65" s="1" t="s">
        <v>35</v>
      </c>
      <c r="Q65" s="9" t="s">
        <v>36</v>
      </c>
    </row>
    <row r="66" spans="1:17" x14ac:dyDescent="0.3">
      <c r="A66">
        <f t="shared" si="60"/>
        <v>944356641</v>
      </c>
      <c r="B66">
        <v>1</v>
      </c>
      <c r="C66" t="s">
        <v>32</v>
      </c>
      <c r="D66" t="s">
        <v>33</v>
      </c>
      <c r="F66" s="3">
        <f t="shared" si="58"/>
        <v>609</v>
      </c>
      <c r="G66" s="3" t="str">
        <f t="shared" si="59"/>
        <v>AAPL</v>
      </c>
      <c r="I66" s="5" t="s">
        <v>34</v>
      </c>
      <c r="L66" s="1" t="s">
        <v>35</v>
      </c>
      <c r="Q66" s="9" t="s">
        <v>36</v>
      </c>
    </row>
    <row r="67" spans="1:17" x14ac:dyDescent="0.3">
      <c r="A67">
        <f t="shared" si="60"/>
        <v>944356641</v>
      </c>
      <c r="B67">
        <v>1</v>
      </c>
      <c r="C67" t="s">
        <v>32</v>
      </c>
      <c r="D67" t="s">
        <v>33</v>
      </c>
      <c r="F67" s="3">
        <f t="shared" si="58"/>
        <v>145</v>
      </c>
      <c r="G67" s="3" t="str">
        <f t="shared" si="59"/>
        <v>NFLX</v>
      </c>
      <c r="I67" s="5" t="s">
        <v>34</v>
      </c>
      <c r="L67" s="1" t="s">
        <v>35</v>
      </c>
      <c r="Q67" s="9" t="s">
        <v>36</v>
      </c>
    </row>
    <row r="68" spans="1:17" x14ac:dyDescent="0.3">
      <c r="A68">
        <f t="shared" si="60"/>
        <v>944356641</v>
      </c>
      <c r="B68">
        <v>1</v>
      </c>
      <c r="C68" t="s">
        <v>32</v>
      </c>
      <c r="D68" t="s">
        <v>33</v>
      </c>
      <c r="F68" s="3">
        <f t="shared" si="58"/>
        <v>0</v>
      </c>
      <c r="G68" s="3" t="str">
        <f t="shared" si="59"/>
        <v>KTOS</v>
      </c>
      <c r="I68" s="5" t="s">
        <v>34</v>
      </c>
      <c r="L68" s="1" t="s">
        <v>35</v>
      </c>
      <c r="Q68" s="9" t="s">
        <v>36</v>
      </c>
    </row>
    <row r="69" spans="1:17" x14ac:dyDescent="0.3">
      <c r="A69">
        <f t="shared" si="60"/>
        <v>944356641</v>
      </c>
      <c r="B69">
        <v>1</v>
      </c>
      <c r="C69" t="s">
        <v>32</v>
      </c>
      <c r="D69" t="s">
        <v>33</v>
      </c>
      <c r="F69" s="3">
        <f t="shared" si="58"/>
        <v>0</v>
      </c>
      <c r="G69" s="3" t="str">
        <f t="shared" si="59"/>
        <v>MRNA</v>
      </c>
      <c r="I69" s="5" t="s">
        <v>34</v>
      </c>
      <c r="L69" s="1" t="s">
        <v>35</v>
      </c>
      <c r="Q69" s="9" t="s">
        <v>36</v>
      </c>
    </row>
    <row r="70" spans="1:17" x14ac:dyDescent="0.3">
      <c r="A70">
        <f t="shared" si="60"/>
        <v>944356641</v>
      </c>
      <c r="B70">
        <v>1</v>
      </c>
      <c r="C70" t="s">
        <v>32</v>
      </c>
      <c r="D70" t="s">
        <v>33</v>
      </c>
      <c r="F70" s="3">
        <f t="shared" si="58"/>
        <v>0</v>
      </c>
      <c r="G70" s="3" t="str">
        <f t="shared" si="59"/>
        <v>NIO</v>
      </c>
      <c r="I70" s="5" t="s">
        <v>34</v>
      </c>
      <c r="L70" s="1" t="s">
        <v>35</v>
      </c>
      <c r="Q70" s="9" t="s">
        <v>36</v>
      </c>
    </row>
    <row r="71" spans="1:17" x14ac:dyDescent="0.3">
      <c r="A71">
        <f t="shared" si="60"/>
        <v>944356641</v>
      </c>
      <c r="B71">
        <v>1</v>
      </c>
      <c r="C71" t="s">
        <v>32</v>
      </c>
      <c r="D71" t="s">
        <v>33</v>
      </c>
      <c r="F71" s="3">
        <f t="shared" si="58"/>
        <v>0</v>
      </c>
      <c r="G71" s="3" t="str">
        <f t="shared" si="59"/>
        <v>RIOT</v>
      </c>
      <c r="I71" s="5" t="s">
        <v>34</v>
      </c>
      <c r="L71" s="1" t="s">
        <v>35</v>
      </c>
      <c r="Q71" s="9" t="s">
        <v>36</v>
      </c>
    </row>
    <row r="72" spans="1:17" x14ac:dyDescent="0.3">
      <c r="A72">
        <f t="shared" si="60"/>
        <v>944356641</v>
      </c>
      <c r="B72">
        <v>1</v>
      </c>
      <c r="C72" t="s">
        <v>32</v>
      </c>
      <c r="D72" t="s">
        <v>33</v>
      </c>
      <c r="F72" s="3">
        <f t="shared" si="58"/>
        <v>0</v>
      </c>
      <c r="G72" s="3" t="str">
        <f t="shared" si="59"/>
        <v>PLUG</v>
      </c>
      <c r="I72" s="5" t="s">
        <v>34</v>
      </c>
      <c r="L72" s="1" t="s">
        <v>35</v>
      </c>
      <c r="Q72" s="9" t="s">
        <v>36</v>
      </c>
    </row>
    <row r="73" spans="1:17" x14ac:dyDescent="0.3">
      <c r="A73">
        <f t="shared" si="60"/>
        <v>944356641</v>
      </c>
      <c r="B73">
        <v>1</v>
      </c>
      <c r="C73" t="s">
        <v>32</v>
      </c>
      <c r="D73" t="s">
        <v>33</v>
      </c>
      <c r="F73" s="3">
        <f t="shared" si="58"/>
        <v>0</v>
      </c>
      <c r="G73" s="3" t="str">
        <f t="shared" si="59"/>
        <v>PYPL</v>
      </c>
      <c r="I73" s="5" t="s">
        <v>34</v>
      </c>
      <c r="L73" s="1" t="s">
        <v>35</v>
      </c>
      <c r="Q73" s="9" t="s">
        <v>36</v>
      </c>
    </row>
    <row r="74" spans="1:17" x14ac:dyDescent="0.3">
      <c r="A74">
        <f t="shared" si="60"/>
        <v>944356641</v>
      </c>
      <c r="B74">
        <v>1</v>
      </c>
      <c r="C74" t="s">
        <v>32</v>
      </c>
      <c r="D74" t="s">
        <v>33</v>
      </c>
      <c r="F74" s="3">
        <f t="shared" si="58"/>
        <v>0</v>
      </c>
      <c r="G74" s="3" t="str">
        <f t="shared" si="59"/>
        <v>SHOP</v>
      </c>
      <c r="I74" s="5" t="s">
        <v>34</v>
      </c>
      <c r="L74" s="1" t="s">
        <v>35</v>
      </c>
      <c r="Q74" s="9" t="s">
        <v>36</v>
      </c>
    </row>
    <row r="75" spans="1:17" x14ac:dyDescent="0.3">
      <c r="A75">
        <f t="shared" ref="A75" si="62">F$2</f>
        <v>944356641</v>
      </c>
      <c r="B75">
        <v>2</v>
      </c>
      <c r="C75" t="s">
        <v>32</v>
      </c>
      <c r="D75" t="s">
        <v>33</v>
      </c>
      <c r="F75" s="3">
        <f t="shared" si="58"/>
        <v>0</v>
      </c>
      <c r="G75" s="3" t="str">
        <f t="shared" si="59"/>
        <v>SE</v>
      </c>
      <c r="I75" s="5" t="s">
        <v>34</v>
      </c>
      <c r="L75" s="1" t="s">
        <v>35</v>
      </c>
      <c r="Q75" s="9" t="s">
        <v>36</v>
      </c>
    </row>
    <row r="76" spans="1:17" x14ac:dyDescent="0.3">
      <c r="A76">
        <f t="shared" si="60"/>
        <v>944356641</v>
      </c>
      <c r="B76">
        <v>1</v>
      </c>
      <c r="C76" t="s">
        <v>32</v>
      </c>
      <c r="D76" t="s">
        <v>33</v>
      </c>
      <c r="F76" s="3">
        <f t="shared" ref="F76:F82" si="63">H23</f>
        <v>4785</v>
      </c>
      <c r="G76" s="3" t="str">
        <f t="shared" ref="G76:G82" si="64">I23</f>
        <v>XOM</v>
      </c>
      <c r="I76" s="5" t="s">
        <v>34</v>
      </c>
      <c r="L76" s="1" t="s">
        <v>35</v>
      </c>
      <c r="Q76" s="9" t="s">
        <v>36</v>
      </c>
    </row>
    <row r="77" spans="1:17" x14ac:dyDescent="0.3">
      <c r="A77">
        <f t="shared" si="60"/>
        <v>944356641</v>
      </c>
      <c r="B77">
        <v>1</v>
      </c>
      <c r="C77" t="s">
        <v>32</v>
      </c>
      <c r="D77" t="s">
        <v>33</v>
      </c>
      <c r="F77" s="3">
        <f t="shared" si="63"/>
        <v>0</v>
      </c>
      <c r="G77" s="3" t="str">
        <f t="shared" si="64"/>
        <v>SQ</v>
      </c>
      <c r="I77" s="5" t="s">
        <v>34</v>
      </c>
      <c r="L77" s="1" t="s">
        <v>35</v>
      </c>
      <c r="Q77" s="9" t="s">
        <v>36</v>
      </c>
    </row>
    <row r="78" spans="1:17" x14ac:dyDescent="0.3">
      <c r="A78">
        <f t="shared" si="60"/>
        <v>944356641</v>
      </c>
      <c r="B78">
        <v>1</v>
      </c>
      <c r="C78" t="s">
        <v>32</v>
      </c>
      <c r="D78" t="s">
        <v>33</v>
      </c>
      <c r="F78" s="3">
        <f t="shared" si="63"/>
        <v>0</v>
      </c>
      <c r="G78" s="3" t="str">
        <f t="shared" si="64"/>
        <v>TER</v>
      </c>
      <c r="I78" s="5" t="s">
        <v>34</v>
      </c>
      <c r="L78" s="1" t="s">
        <v>35</v>
      </c>
      <c r="Q78" s="9" t="s">
        <v>36</v>
      </c>
    </row>
    <row r="79" spans="1:17" x14ac:dyDescent="0.3">
      <c r="A79">
        <f t="shared" si="60"/>
        <v>944356641</v>
      </c>
      <c r="B79">
        <v>1</v>
      </c>
      <c r="C79" t="s">
        <v>32</v>
      </c>
      <c r="D79" t="s">
        <v>33</v>
      </c>
      <c r="F79" s="3">
        <f t="shared" si="63"/>
        <v>161</v>
      </c>
      <c r="G79" s="3" t="str">
        <f t="shared" si="64"/>
        <v>TSLA</v>
      </c>
      <c r="I79" s="5" t="s">
        <v>34</v>
      </c>
      <c r="L79" s="1" t="s">
        <v>35</v>
      </c>
      <c r="Q79" s="9" t="s">
        <v>36</v>
      </c>
    </row>
    <row r="80" spans="1:17" x14ac:dyDescent="0.3">
      <c r="A80">
        <f t="shared" si="60"/>
        <v>944356641</v>
      </c>
      <c r="B80">
        <v>1</v>
      </c>
      <c r="C80" t="s">
        <v>32</v>
      </c>
      <c r="D80" t="s">
        <v>33</v>
      </c>
      <c r="F80" s="3">
        <f t="shared" si="63"/>
        <v>0</v>
      </c>
      <c r="G80" s="3" t="str">
        <f t="shared" si="64"/>
        <v>TWTR</v>
      </c>
      <c r="I80" s="5" t="s">
        <v>34</v>
      </c>
      <c r="L80" s="1" t="s">
        <v>35</v>
      </c>
      <c r="Q80" s="9" t="s">
        <v>36</v>
      </c>
    </row>
    <row r="81" spans="1:17" x14ac:dyDescent="0.3">
      <c r="A81">
        <f t="shared" si="60"/>
        <v>944356641</v>
      </c>
      <c r="B81">
        <v>1</v>
      </c>
      <c r="C81" t="s">
        <v>32</v>
      </c>
      <c r="D81" t="s">
        <v>33</v>
      </c>
      <c r="F81" s="3">
        <f t="shared" si="63"/>
        <v>0</v>
      </c>
      <c r="G81" s="3" t="str">
        <f t="shared" si="64"/>
        <v>DQ</v>
      </c>
      <c r="I81" s="5" t="s">
        <v>34</v>
      </c>
      <c r="L81" s="1" t="s">
        <v>35</v>
      </c>
      <c r="Q81" s="9" t="s">
        <v>36</v>
      </c>
    </row>
    <row r="82" spans="1:17" x14ac:dyDescent="0.3">
      <c r="A82">
        <f t="shared" ref="A82" si="65">F$2</f>
        <v>944356641</v>
      </c>
      <c r="B82">
        <v>2</v>
      </c>
      <c r="C82" t="s">
        <v>32</v>
      </c>
      <c r="D82" t="s">
        <v>33</v>
      </c>
      <c r="F82" s="3">
        <f t="shared" si="63"/>
        <v>0</v>
      </c>
      <c r="G82" s="3" t="str">
        <f t="shared" si="64"/>
        <v>ZM</v>
      </c>
      <c r="I82" s="5" t="s">
        <v>34</v>
      </c>
      <c r="L82" s="1" t="s">
        <v>35</v>
      </c>
      <c r="Q82" s="9" t="s">
        <v>36</v>
      </c>
    </row>
    <row r="83" spans="1:17" x14ac:dyDescent="0.3">
      <c r="A83">
        <f t="shared" si="60"/>
        <v>944356641</v>
      </c>
      <c r="B83">
        <v>1</v>
      </c>
      <c r="C83" t="s">
        <v>32</v>
      </c>
      <c r="D83" t="s">
        <v>33</v>
      </c>
      <c r="F83" s="3">
        <f>H30</f>
        <v>0</v>
      </c>
      <c r="G83" s="3" t="str">
        <f t="shared" ref="G83" si="66">I30</f>
        <v>XONE</v>
      </c>
      <c r="I83" s="5" t="s">
        <v>34</v>
      </c>
      <c r="L83" s="1" t="s">
        <v>35</v>
      </c>
      <c r="Q83" s="9" t="s">
        <v>36</v>
      </c>
    </row>
    <row r="84" spans="1:17" x14ac:dyDescent="0.3">
      <c r="A84">
        <f>L$2</f>
        <v>944356638</v>
      </c>
      <c r="B84">
        <v>1</v>
      </c>
      <c r="C84" t="s">
        <v>32</v>
      </c>
      <c r="D84" t="s">
        <v>33</v>
      </c>
      <c r="F84" s="3">
        <f t="shared" ref="F84:F101" si="67">N5</f>
        <v>0</v>
      </c>
      <c r="G84" s="3" t="str">
        <f t="shared" ref="G84:G101" si="68">O5</f>
        <v>AFRM</v>
      </c>
      <c r="I84" s="5" t="s">
        <v>34</v>
      </c>
      <c r="L84" s="1" t="s">
        <v>35</v>
      </c>
      <c r="Q84" s="9" t="s">
        <v>36</v>
      </c>
    </row>
    <row r="85" spans="1:17" x14ac:dyDescent="0.3">
      <c r="A85">
        <f t="shared" ref="A85:A109" si="69">L$2</f>
        <v>944356638</v>
      </c>
      <c r="B85">
        <v>1</v>
      </c>
      <c r="C85" t="s">
        <v>32</v>
      </c>
      <c r="D85" t="s">
        <v>33</v>
      </c>
      <c r="F85" s="3">
        <f t="shared" si="67"/>
        <v>0</v>
      </c>
      <c r="G85" s="3" t="str">
        <f t="shared" si="68"/>
        <v>AI</v>
      </c>
      <c r="I85" s="5" t="s">
        <v>34</v>
      </c>
      <c r="L85" s="1" t="s">
        <v>35</v>
      </c>
      <c r="Q85" s="9" t="s">
        <v>36</v>
      </c>
    </row>
    <row r="86" spans="1:17" x14ac:dyDescent="0.3">
      <c r="A86">
        <f t="shared" ref="A86" si="70">L$2</f>
        <v>944356638</v>
      </c>
      <c r="B86">
        <v>2</v>
      </c>
      <c r="C86" t="s">
        <v>32</v>
      </c>
      <c r="D86" t="s">
        <v>33</v>
      </c>
      <c r="F86" s="3">
        <f t="shared" si="67"/>
        <v>0</v>
      </c>
      <c r="G86" s="3" t="str">
        <f t="shared" si="68"/>
        <v>ADPT</v>
      </c>
      <c r="I86" s="5" t="s">
        <v>34</v>
      </c>
      <c r="L86" s="1" t="s">
        <v>35</v>
      </c>
      <c r="Q86" s="9" t="s">
        <v>36</v>
      </c>
    </row>
    <row r="87" spans="1:17" x14ac:dyDescent="0.3">
      <c r="A87">
        <f t="shared" si="69"/>
        <v>944356638</v>
      </c>
      <c r="B87">
        <v>1</v>
      </c>
      <c r="C87" t="s">
        <v>32</v>
      </c>
      <c r="D87" t="s">
        <v>33</v>
      </c>
      <c r="F87" s="3">
        <f t="shared" si="67"/>
        <v>0</v>
      </c>
      <c r="G87" s="3" t="str">
        <f t="shared" si="68"/>
        <v>BEAM</v>
      </c>
      <c r="I87" s="5" t="s">
        <v>34</v>
      </c>
      <c r="L87" s="1" t="s">
        <v>35</v>
      </c>
      <c r="Q87" s="9" t="s">
        <v>36</v>
      </c>
    </row>
    <row r="88" spans="1:17" x14ac:dyDescent="0.3">
      <c r="A88">
        <f t="shared" si="69"/>
        <v>944356638</v>
      </c>
      <c r="B88">
        <v>1</v>
      </c>
      <c r="C88" t="s">
        <v>32</v>
      </c>
      <c r="D88" t="s">
        <v>33</v>
      </c>
      <c r="F88" s="3">
        <f t="shared" si="67"/>
        <v>0</v>
      </c>
      <c r="G88" s="3" t="str">
        <f t="shared" si="68"/>
        <v>BIDU</v>
      </c>
      <c r="I88" s="5" t="s">
        <v>34</v>
      </c>
      <c r="L88" s="1" t="s">
        <v>35</v>
      </c>
      <c r="Q88" s="9" t="s">
        <v>36</v>
      </c>
    </row>
    <row r="89" spans="1:17" x14ac:dyDescent="0.3">
      <c r="A89">
        <f t="shared" si="69"/>
        <v>944356638</v>
      </c>
      <c r="B89">
        <v>1</v>
      </c>
      <c r="C89" t="s">
        <v>32</v>
      </c>
      <c r="D89" t="s">
        <v>33</v>
      </c>
      <c r="F89" s="3">
        <f t="shared" si="67"/>
        <v>0</v>
      </c>
      <c r="G89" s="3" t="str">
        <f t="shared" si="68"/>
        <v>BLNK</v>
      </c>
      <c r="I89" s="5" t="s">
        <v>34</v>
      </c>
      <c r="L89" s="1" t="s">
        <v>35</v>
      </c>
      <c r="Q89" s="9" t="s">
        <v>36</v>
      </c>
    </row>
    <row r="90" spans="1:17" x14ac:dyDescent="0.3">
      <c r="A90">
        <f t="shared" si="69"/>
        <v>944356638</v>
      </c>
      <c r="B90">
        <v>1</v>
      </c>
      <c r="C90" t="s">
        <v>32</v>
      </c>
      <c r="D90" t="s">
        <v>33</v>
      </c>
      <c r="F90" s="3">
        <f t="shared" si="67"/>
        <v>0</v>
      </c>
      <c r="G90" s="3" t="str">
        <f t="shared" si="68"/>
        <v>FCEL</v>
      </c>
      <c r="I90" s="5" t="s">
        <v>34</v>
      </c>
      <c r="L90" s="1" t="s">
        <v>35</v>
      </c>
      <c r="Q90" s="9" t="s">
        <v>36</v>
      </c>
    </row>
    <row r="91" spans="1:17" x14ac:dyDescent="0.3">
      <c r="A91">
        <f t="shared" si="69"/>
        <v>944356638</v>
      </c>
      <c r="B91">
        <v>1</v>
      </c>
      <c r="C91" t="s">
        <v>32</v>
      </c>
      <c r="D91" t="s">
        <v>33</v>
      </c>
      <c r="F91" s="3">
        <f t="shared" si="67"/>
        <v>0</v>
      </c>
      <c r="G91" s="3" t="str">
        <f t="shared" si="68"/>
        <v>SOL</v>
      </c>
      <c r="I91" s="5" t="s">
        <v>34</v>
      </c>
      <c r="L91" s="1" t="s">
        <v>35</v>
      </c>
      <c r="Q91" s="9" t="s">
        <v>36</v>
      </c>
    </row>
    <row r="92" spans="1:17" x14ac:dyDescent="0.3">
      <c r="A92">
        <f t="shared" si="69"/>
        <v>944356638</v>
      </c>
      <c r="B92">
        <v>1</v>
      </c>
      <c r="C92" t="s">
        <v>32</v>
      </c>
      <c r="D92" t="s">
        <v>33</v>
      </c>
      <c r="F92" s="3">
        <f t="shared" si="67"/>
        <v>343</v>
      </c>
      <c r="G92" s="3" t="str">
        <f t="shared" si="68"/>
        <v>AAPL</v>
      </c>
      <c r="I92" s="5" t="s">
        <v>34</v>
      </c>
      <c r="L92" s="1" t="s">
        <v>35</v>
      </c>
      <c r="Q92" s="9" t="s">
        <v>36</v>
      </c>
    </row>
    <row r="93" spans="1:17" x14ac:dyDescent="0.3">
      <c r="A93">
        <f t="shared" si="69"/>
        <v>944356638</v>
      </c>
      <c r="B93">
        <v>1</v>
      </c>
      <c r="C93" t="s">
        <v>32</v>
      </c>
      <c r="D93" t="s">
        <v>33</v>
      </c>
      <c r="F93" s="3">
        <f t="shared" si="67"/>
        <v>82</v>
      </c>
      <c r="G93" s="3" t="str">
        <f t="shared" si="68"/>
        <v>NFLX</v>
      </c>
      <c r="I93" s="5" t="s">
        <v>34</v>
      </c>
      <c r="L93" s="1" t="s">
        <v>35</v>
      </c>
      <c r="Q93" s="9" t="s">
        <v>36</v>
      </c>
    </row>
    <row r="94" spans="1:17" x14ac:dyDescent="0.3">
      <c r="A94">
        <f t="shared" si="69"/>
        <v>944356638</v>
      </c>
      <c r="B94">
        <v>1</v>
      </c>
      <c r="C94" t="s">
        <v>32</v>
      </c>
      <c r="D94" t="s">
        <v>33</v>
      </c>
      <c r="F94" s="3">
        <f t="shared" si="67"/>
        <v>0</v>
      </c>
      <c r="G94" s="3" t="str">
        <f t="shared" si="68"/>
        <v>KTOS</v>
      </c>
      <c r="I94" s="5" t="s">
        <v>34</v>
      </c>
      <c r="L94" s="1" t="s">
        <v>35</v>
      </c>
      <c r="Q94" s="9" t="s">
        <v>36</v>
      </c>
    </row>
    <row r="95" spans="1:17" x14ac:dyDescent="0.3">
      <c r="A95">
        <f t="shared" si="69"/>
        <v>944356638</v>
      </c>
      <c r="B95">
        <v>1</v>
      </c>
      <c r="C95" t="s">
        <v>32</v>
      </c>
      <c r="D95" t="s">
        <v>33</v>
      </c>
      <c r="F95" s="3">
        <f t="shared" si="67"/>
        <v>0</v>
      </c>
      <c r="G95" s="3" t="str">
        <f t="shared" si="68"/>
        <v>MRNA</v>
      </c>
      <c r="I95" s="5" t="s">
        <v>34</v>
      </c>
      <c r="L95" s="1" t="s">
        <v>35</v>
      </c>
      <c r="Q95" s="9" t="s">
        <v>36</v>
      </c>
    </row>
    <row r="96" spans="1:17" x14ac:dyDescent="0.3">
      <c r="A96">
        <f t="shared" si="69"/>
        <v>944356638</v>
      </c>
      <c r="B96">
        <v>1</v>
      </c>
      <c r="C96" t="s">
        <v>32</v>
      </c>
      <c r="D96" t="s">
        <v>33</v>
      </c>
      <c r="F96" s="3">
        <f t="shared" si="67"/>
        <v>0</v>
      </c>
      <c r="G96" s="3" t="str">
        <f t="shared" si="68"/>
        <v>NIO</v>
      </c>
      <c r="I96" s="5" t="s">
        <v>34</v>
      </c>
      <c r="L96" s="1" t="s">
        <v>35</v>
      </c>
      <c r="Q96" s="9" t="s">
        <v>36</v>
      </c>
    </row>
    <row r="97" spans="1:17" x14ac:dyDescent="0.3">
      <c r="A97">
        <f t="shared" si="69"/>
        <v>944356638</v>
      </c>
      <c r="B97">
        <v>1</v>
      </c>
      <c r="C97" t="s">
        <v>32</v>
      </c>
      <c r="D97" t="s">
        <v>33</v>
      </c>
      <c r="F97" s="3">
        <f t="shared" si="67"/>
        <v>0</v>
      </c>
      <c r="G97" s="3" t="str">
        <f t="shared" si="68"/>
        <v>RIOT</v>
      </c>
      <c r="I97" s="5" t="s">
        <v>34</v>
      </c>
      <c r="L97" s="1" t="s">
        <v>35</v>
      </c>
      <c r="Q97" s="9" t="s">
        <v>36</v>
      </c>
    </row>
    <row r="98" spans="1:17" x14ac:dyDescent="0.3">
      <c r="A98">
        <f t="shared" si="69"/>
        <v>944356638</v>
      </c>
      <c r="B98">
        <v>1</v>
      </c>
      <c r="C98" t="s">
        <v>32</v>
      </c>
      <c r="D98" t="s">
        <v>33</v>
      </c>
      <c r="F98" s="3">
        <f t="shared" si="67"/>
        <v>0</v>
      </c>
      <c r="G98" s="3" t="str">
        <f t="shared" si="68"/>
        <v>PLUG</v>
      </c>
      <c r="I98" s="5" t="s">
        <v>34</v>
      </c>
      <c r="L98" s="1" t="s">
        <v>35</v>
      </c>
      <c r="Q98" s="9" t="s">
        <v>36</v>
      </c>
    </row>
    <row r="99" spans="1:17" x14ac:dyDescent="0.3">
      <c r="A99">
        <f t="shared" si="69"/>
        <v>944356638</v>
      </c>
      <c r="B99">
        <v>1</v>
      </c>
      <c r="C99" t="s">
        <v>32</v>
      </c>
      <c r="D99" t="s">
        <v>33</v>
      </c>
      <c r="F99" s="3">
        <f t="shared" si="67"/>
        <v>0</v>
      </c>
      <c r="G99" s="3" t="str">
        <f t="shared" si="68"/>
        <v>PYPL</v>
      </c>
      <c r="I99" s="5" t="s">
        <v>34</v>
      </c>
      <c r="L99" s="1" t="s">
        <v>35</v>
      </c>
      <c r="Q99" s="9" t="s">
        <v>36</v>
      </c>
    </row>
    <row r="100" spans="1:17" x14ac:dyDescent="0.3">
      <c r="A100">
        <f t="shared" si="69"/>
        <v>944356638</v>
      </c>
      <c r="B100">
        <v>1</v>
      </c>
      <c r="C100" t="s">
        <v>32</v>
      </c>
      <c r="D100" t="s">
        <v>33</v>
      </c>
      <c r="F100" s="3">
        <f t="shared" si="67"/>
        <v>0</v>
      </c>
      <c r="G100" s="3" t="str">
        <f t="shared" si="68"/>
        <v>SHOP</v>
      </c>
      <c r="I100" s="5" t="s">
        <v>34</v>
      </c>
      <c r="L100" s="1" t="s">
        <v>35</v>
      </c>
      <c r="Q100" s="9" t="s">
        <v>36</v>
      </c>
    </row>
    <row r="101" spans="1:17" x14ac:dyDescent="0.3">
      <c r="A101">
        <f t="shared" ref="A101" si="71">L$2</f>
        <v>944356638</v>
      </c>
      <c r="B101">
        <v>2</v>
      </c>
      <c r="C101" t="s">
        <v>32</v>
      </c>
      <c r="D101" t="s">
        <v>33</v>
      </c>
      <c r="F101" s="3">
        <f t="shared" si="67"/>
        <v>0</v>
      </c>
      <c r="G101" s="3" t="str">
        <f t="shared" si="68"/>
        <v>SE</v>
      </c>
      <c r="I101" s="5" t="s">
        <v>34</v>
      </c>
      <c r="L101" s="1" t="s">
        <v>35</v>
      </c>
      <c r="Q101" s="9" t="s">
        <v>36</v>
      </c>
    </row>
    <row r="102" spans="1:17" x14ac:dyDescent="0.3">
      <c r="A102">
        <f t="shared" si="69"/>
        <v>944356638</v>
      </c>
      <c r="B102">
        <v>1</v>
      </c>
      <c r="C102" t="s">
        <v>32</v>
      </c>
      <c r="D102" t="s">
        <v>33</v>
      </c>
      <c r="F102" s="3">
        <f t="shared" ref="F102:G102" si="72">N23</f>
        <v>2700</v>
      </c>
      <c r="G102" s="3" t="str">
        <f t="shared" si="72"/>
        <v>XOM</v>
      </c>
      <c r="I102" s="5" t="s">
        <v>34</v>
      </c>
      <c r="L102" s="1" t="s">
        <v>35</v>
      </c>
      <c r="Q102" s="9" t="s">
        <v>36</v>
      </c>
    </row>
    <row r="103" spans="1:17" x14ac:dyDescent="0.3">
      <c r="A103">
        <f t="shared" si="69"/>
        <v>944356638</v>
      </c>
      <c r="B103">
        <v>1</v>
      </c>
      <c r="C103" t="s">
        <v>32</v>
      </c>
      <c r="D103" t="s">
        <v>33</v>
      </c>
      <c r="F103" s="3">
        <f t="shared" ref="F103:G103" si="73">N24</f>
        <v>0</v>
      </c>
      <c r="G103" s="3" t="str">
        <f t="shared" si="73"/>
        <v>SQ</v>
      </c>
      <c r="I103" s="5" t="s">
        <v>34</v>
      </c>
      <c r="L103" s="1" t="s">
        <v>35</v>
      </c>
      <c r="Q103" s="9" t="s">
        <v>36</v>
      </c>
    </row>
    <row r="104" spans="1:17" x14ac:dyDescent="0.3">
      <c r="A104">
        <f t="shared" si="69"/>
        <v>944356638</v>
      </c>
      <c r="B104">
        <v>1</v>
      </c>
      <c r="C104" t="s">
        <v>32</v>
      </c>
      <c r="D104" t="s">
        <v>33</v>
      </c>
      <c r="F104" s="3">
        <f t="shared" ref="F104:G104" si="74">N25</f>
        <v>0</v>
      </c>
      <c r="G104" s="3" t="str">
        <f t="shared" si="74"/>
        <v>TER</v>
      </c>
      <c r="I104" s="5" t="s">
        <v>34</v>
      </c>
      <c r="L104" s="1" t="s">
        <v>35</v>
      </c>
      <c r="Q104" s="9" t="s">
        <v>36</v>
      </c>
    </row>
    <row r="105" spans="1:17" x14ac:dyDescent="0.3">
      <c r="A105">
        <f t="shared" si="69"/>
        <v>944356638</v>
      </c>
      <c r="B105">
        <v>1</v>
      </c>
      <c r="C105" t="s">
        <v>32</v>
      </c>
      <c r="D105" t="s">
        <v>33</v>
      </c>
      <c r="F105" s="3">
        <f t="shared" ref="F105:G105" si="75">N26</f>
        <v>91</v>
      </c>
      <c r="G105" s="3" t="str">
        <f t="shared" si="75"/>
        <v>TSLA</v>
      </c>
      <c r="I105" s="5" t="s">
        <v>34</v>
      </c>
      <c r="L105" s="1" t="s">
        <v>35</v>
      </c>
      <c r="Q105" s="9" t="s">
        <v>36</v>
      </c>
    </row>
    <row r="106" spans="1:17" x14ac:dyDescent="0.3">
      <c r="A106">
        <f t="shared" si="69"/>
        <v>944356638</v>
      </c>
      <c r="B106">
        <v>1</v>
      </c>
      <c r="C106" t="s">
        <v>32</v>
      </c>
      <c r="D106" t="s">
        <v>33</v>
      </c>
      <c r="F106" s="3">
        <f t="shared" ref="F106:G106" si="76">N27</f>
        <v>0</v>
      </c>
      <c r="G106" s="3" t="str">
        <f t="shared" si="76"/>
        <v>TWTR</v>
      </c>
      <c r="I106" s="5" t="s">
        <v>34</v>
      </c>
      <c r="L106" s="1" t="s">
        <v>35</v>
      </c>
      <c r="Q106" s="9" t="s">
        <v>36</v>
      </c>
    </row>
    <row r="107" spans="1:17" x14ac:dyDescent="0.3">
      <c r="A107">
        <f t="shared" si="69"/>
        <v>944356638</v>
      </c>
      <c r="B107">
        <v>1</v>
      </c>
      <c r="C107" t="s">
        <v>32</v>
      </c>
      <c r="D107" t="s">
        <v>33</v>
      </c>
      <c r="F107" s="3">
        <f t="shared" ref="F107:G107" si="77">N28</f>
        <v>0</v>
      </c>
      <c r="G107" s="3" t="str">
        <f t="shared" si="77"/>
        <v>DQ</v>
      </c>
      <c r="I107" s="5" t="s">
        <v>34</v>
      </c>
      <c r="L107" s="1" t="s">
        <v>35</v>
      </c>
      <c r="Q107" s="9" t="s">
        <v>36</v>
      </c>
    </row>
    <row r="108" spans="1:17" x14ac:dyDescent="0.3">
      <c r="A108">
        <f t="shared" ref="A108" si="78">L$2</f>
        <v>944356638</v>
      </c>
      <c r="B108">
        <v>2</v>
      </c>
      <c r="C108" t="s">
        <v>32</v>
      </c>
      <c r="D108" t="s">
        <v>33</v>
      </c>
      <c r="F108" s="3">
        <f t="shared" ref="F108" si="79">N29</f>
        <v>0</v>
      </c>
      <c r="G108" s="3" t="str">
        <f t="shared" ref="G108" si="80">O29</f>
        <v>ZM</v>
      </c>
      <c r="I108" s="5" t="s">
        <v>34</v>
      </c>
      <c r="L108" s="1" t="s">
        <v>35</v>
      </c>
      <c r="Q108" s="9" t="s">
        <v>36</v>
      </c>
    </row>
    <row r="109" spans="1:17" x14ac:dyDescent="0.3">
      <c r="A109">
        <f t="shared" si="69"/>
        <v>944356638</v>
      </c>
      <c r="B109">
        <v>1</v>
      </c>
      <c r="C109" t="s">
        <v>32</v>
      </c>
      <c r="D109" t="s">
        <v>33</v>
      </c>
      <c r="F109" s="3">
        <f t="shared" ref="F109:G109" si="81">N30</f>
        <v>0</v>
      </c>
      <c r="G109" s="3" t="str">
        <f t="shared" si="81"/>
        <v>XONE</v>
      </c>
      <c r="I109" s="5" t="s">
        <v>34</v>
      </c>
      <c r="L109" s="1" t="s">
        <v>35</v>
      </c>
      <c r="Q109" s="9" t="s">
        <v>36</v>
      </c>
    </row>
    <row r="110" spans="1:17" x14ac:dyDescent="0.3">
      <c r="A110">
        <f>R$2</f>
        <v>944356642</v>
      </c>
      <c r="B110">
        <v>1</v>
      </c>
      <c r="C110" t="s">
        <v>32</v>
      </c>
      <c r="D110" t="s">
        <v>33</v>
      </c>
      <c r="F110" s="3">
        <f t="shared" ref="F110:F127" si="82">T5</f>
        <v>0</v>
      </c>
      <c r="G110" s="3" t="str">
        <f t="shared" ref="G110:G127" si="83">U5</f>
        <v>AFRM</v>
      </c>
      <c r="I110" s="5" t="s">
        <v>34</v>
      </c>
      <c r="L110" s="1" t="s">
        <v>35</v>
      </c>
      <c r="Q110" s="9" t="s">
        <v>36</v>
      </c>
    </row>
    <row r="111" spans="1:17" x14ac:dyDescent="0.3">
      <c r="A111">
        <f t="shared" ref="A111:A135" si="84">R$2</f>
        <v>944356642</v>
      </c>
      <c r="B111">
        <v>1</v>
      </c>
      <c r="C111" t="s">
        <v>32</v>
      </c>
      <c r="D111" t="s">
        <v>33</v>
      </c>
      <c r="F111" s="3">
        <f t="shared" si="82"/>
        <v>0</v>
      </c>
      <c r="G111" s="3" t="str">
        <f t="shared" si="83"/>
        <v>AI</v>
      </c>
      <c r="I111" s="5" t="s">
        <v>34</v>
      </c>
      <c r="L111" s="1" t="s">
        <v>35</v>
      </c>
      <c r="Q111" s="9" t="s">
        <v>36</v>
      </c>
    </row>
    <row r="112" spans="1:17" x14ac:dyDescent="0.3">
      <c r="A112">
        <f t="shared" ref="A112" si="85">R$2</f>
        <v>944356642</v>
      </c>
      <c r="B112">
        <v>2</v>
      </c>
      <c r="C112" t="s">
        <v>32</v>
      </c>
      <c r="D112" t="s">
        <v>33</v>
      </c>
      <c r="F112" s="3">
        <f t="shared" si="82"/>
        <v>0</v>
      </c>
      <c r="G112" s="3" t="str">
        <f t="shared" si="83"/>
        <v>ADPT</v>
      </c>
      <c r="I112" s="5" t="s">
        <v>34</v>
      </c>
      <c r="L112" s="1" t="s">
        <v>35</v>
      </c>
      <c r="Q112" s="9" t="s">
        <v>36</v>
      </c>
    </row>
    <row r="113" spans="1:17" x14ac:dyDescent="0.3">
      <c r="A113">
        <f t="shared" si="84"/>
        <v>944356642</v>
      </c>
      <c r="B113">
        <v>1</v>
      </c>
      <c r="C113" t="s">
        <v>32</v>
      </c>
      <c r="D113" t="s">
        <v>33</v>
      </c>
      <c r="F113" s="3">
        <f t="shared" si="82"/>
        <v>0</v>
      </c>
      <c r="G113" s="3" t="str">
        <f t="shared" si="83"/>
        <v>BEAM</v>
      </c>
      <c r="I113" s="5" t="s">
        <v>34</v>
      </c>
      <c r="L113" s="1" t="s">
        <v>35</v>
      </c>
      <c r="Q113" s="9" t="s">
        <v>36</v>
      </c>
    </row>
    <row r="114" spans="1:17" x14ac:dyDescent="0.3">
      <c r="A114">
        <f t="shared" si="84"/>
        <v>944356642</v>
      </c>
      <c r="B114">
        <v>1</v>
      </c>
      <c r="C114" t="s">
        <v>32</v>
      </c>
      <c r="D114" t="s">
        <v>33</v>
      </c>
      <c r="F114" s="3">
        <f t="shared" si="82"/>
        <v>0</v>
      </c>
      <c r="G114" s="3" t="str">
        <f t="shared" si="83"/>
        <v>BIDU</v>
      </c>
      <c r="I114" s="5" t="s">
        <v>34</v>
      </c>
      <c r="L114" s="1" t="s">
        <v>35</v>
      </c>
      <c r="Q114" s="9" t="s">
        <v>36</v>
      </c>
    </row>
    <row r="115" spans="1:17" x14ac:dyDescent="0.3">
      <c r="A115">
        <f t="shared" si="84"/>
        <v>944356642</v>
      </c>
      <c r="B115">
        <v>1</v>
      </c>
      <c r="C115" t="s">
        <v>32</v>
      </c>
      <c r="D115" t="s">
        <v>33</v>
      </c>
      <c r="F115" s="3">
        <f t="shared" si="82"/>
        <v>0</v>
      </c>
      <c r="G115" s="3" t="str">
        <f t="shared" si="83"/>
        <v>BLNK</v>
      </c>
      <c r="I115" s="5" t="s">
        <v>34</v>
      </c>
      <c r="L115" s="1" t="s">
        <v>35</v>
      </c>
      <c r="Q115" s="9" t="s">
        <v>36</v>
      </c>
    </row>
    <row r="116" spans="1:17" x14ac:dyDescent="0.3">
      <c r="A116">
        <f t="shared" si="84"/>
        <v>944356642</v>
      </c>
      <c r="B116">
        <v>1</v>
      </c>
      <c r="C116" t="s">
        <v>32</v>
      </c>
      <c r="D116" t="s">
        <v>33</v>
      </c>
      <c r="F116" s="3">
        <f t="shared" si="82"/>
        <v>0</v>
      </c>
      <c r="G116" s="3" t="str">
        <f t="shared" si="83"/>
        <v>FCEL</v>
      </c>
      <c r="I116" s="5" t="s">
        <v>34</v>
      </c>
      <c r="L116" s="1" t="s">
        <v>35</v>
      </c>
      <c r="Q116" s="9" t="s">
        <v>36</v>
      </c>
    </row>
    <row r="117" spans="1:17" x14ac:dyDescent="0.3">
      <c r="A117">
        <f t="shared" si="84"/>
        <v>944356642</v>
      </c>
      <c r="B117">
        <v>1</v>
      </c>
      <c r="C117" t="s">
        <v>32</v>
      </c>
      <c r="D117" t="s">
        <v>33</v>
      </c>
      <c r="F117" s="3">
        <f t="shared" si="82"/>
        <v>0</v>
      </c>
      <c r="G117" s="3" t="str">
        <f t="shared" si="83"/>
        <v>SOL</v>
      </c>
      <c r="I117" s="5" t="s">
        <v>34</v>
      </c>
      <c r="L117" s="1" t="s">
        <v>35</v>
      </c>
      <c r="Q117" s="9" t="s">
        <v>36</v>
      </c>
    </row>
    <row r="118" spans="1:17" x14ac:dyDescent="0.3">
      <c r="A118">
        <f t="shared" si="84"/>
        <v>944356642</v>
      </c>
      <c r="B118">
        <v>1</v>
      </c>
      <c r="C118" t="s">
        <v>32</v>
      </c>
      <c r="D118" t="s">
        <v>33</v>
      </c>
      <c r="F118" s="3">
        <f t="shared" si="82"/>
        <v>120</v>
      </c>
      <c r="G118" s="3" t="str">
        <f t="shared" si="83"/>
        <v>AAPL</v>
      </c>
      <c r="I118" s="5" t="s">
        <v>34</v>
      </c>
      <c r="L118" s="1" t="s">
        <v>35</v>
      </c>
      <c r="Q118" s="9" t="s">
        <v>36</v>
      </c>
    </row>
    <row r="119" spans="1:17" x14ac:dyDescent="0.3">
      <c r="A119">
        <f t="shared" si="84"/>
        <v>944356642</v>
      </c>
      <c r="B119">
        <v>1</v>
      </c>
      <c r="C119" t="s">
        <v>32</v>
      </c>
      <c r="D119" t="s">
        <v>33</v>
      </c>
      <c r="F119" s="3">
        <f t="shared" si="82"/>
        <v>28</v>
      </c>
      <c r="G119" s="3" t="str">
        <f t="shared" si="83"/>
        <v>NFLX</v>
      </c>
      <c r="I119" s="5" t="s">
        <v>34</v>
      </c>
      <c r="L119" s="1" t="s">
        <v>35</v>
      </c>
      <c r="Q119" s="9" t="s">
        <v>36</v>
      </c>
    </row>
    <row r="120" spans="1:17" x14ac:dyDescent="0.3">
      <c r="A120">
        <f t="shared" si="84"/>
        <v>944356642</v>
      </c>
      <c r="B120">
        <v>1</v>
      </c>
      <c r="C120" t="s">
        <v>32</v>
      </c>
      <c r="D120" t="s">
        <v>33</v>
      </c>
      <c r="F120" s="3">
        <f t="shared" si="82"/>
        <v>0</v>
      </c>
      <c r="G120" s="3" t="str">
        <f t="shared" si="83"/>
        <v>KTOS</v>
      </c>
      <c r="I120" s="5" t="s">
        <v>34</v>
      </c>
      <c r="L120" s="1" t="s">
        <v>35</v>
      </c>
      <c r="Q120" s="9" t="s">
        <v>36</v>
      </c>
    </row>
    <row r="121" spans="1:17" x14ac:dyDescent="0.3">
      <c r="A121">
        <f t="shared" si="84"/>
        <v>944356642</v>
      </c>
      <c r="B121">
        <v>1</v>
      </c>
      <c r="C121" t="s">
        <v>32</v>
      </c>
      <c r="D121" t="s">
        <v>33</v>
      </c>
      <c r="F121" s="3">
        <f t="shared" si="82"/>
        <v>0</v>
      </c>
      <c r="G121" s="3" t="str">
        <f t="shared" si="83"/>
        <v>MRNA</v>
      </c>
      <c r="I121" s="5" t="s">
        <v>34</v>
      </c>
      <c r="L121" s="1" t="s">
        <v>35</v>
      </c>
      <c r="Q121" s="9" t="s">
        <v>36</v>
      </c>
    </row>
    <row r="122" spans="1:17" x14ac:dyDescent="0.3">
      <c r="A122">
        <f t="shared" si="84"/>
        <v>944356642</v>
      </c>
      <c r="B122">
        <v>1</v>
      </c>
      <c r="C122" t="s">
        <v>32</v>
      </c>
      <c r="D122" t="s">
        <v>33</v>
      </c>
      <c r="F122" s="3">
        <f t="shared" si="82"/>
        <v>0</v>
      </c>
      <c r="G122" s="3" t="str">
        <f t="shared" si="83"/>
        <v>NIO</v>
      </c>
      <c r="I122" s="5" t="s">
        <v>34</v>
      </c>
      <c r="L122" s="1" t="s">
        <v>35</v>
      </c>
      <c r="Q122" s="9" t="s">
        <v>36</v>
      </c>
    </row>
    <row r="123" spans="1:17" x14ac:dyDescent="0.3">
      <c r="A123">
        <f t="shared" si="84"/>
        <v>944356642</v>
      </c>
      <c r="B123">
        <v>1</v>
      </c>
      <c r="C123" t="s">
        <v>32</v>
      </c>
      <c r="D123" t="s">
        <v>33</v>
      </c>
      <c r="F123" s="3">
        <f t="shared" si="82"/>
        <v>0</v>
      </c>
      <c r="G123" s="3" t="str">
        <f t="shared" si="83"/>
        <v>RIOT</v>
      </c>
      <c r="I123" s="5" t="s">
        <v>34</v>
      </c>
      <c r="L123" s="1" t="s">
        <v>35</v>
      </c>
      <c r="Q123" s="9" t="s">
        <v>36</v>
      </c>
    </row>
    <row r="124" spans="1:17" x14ac:dyDescent="0.3">
      <c r="A124">
        <f t="shared" si="84"/>
        <v>944356642</v>
      </c>
      <c r="B124">
        <v>1</v>
      </c>
      <c r="C124" t="s">
        <v>32</v>
      </c>
      <c r="D124" t="s">
        <v>33</v>
      </c>
      <c r="F124" s="3">
        <f t="shared" si="82"/>
        <v>0</v>
      </c>
      <c r="G124" s="3" t="str">
        <f t="shared" si="83"/>
        <v>PLUG</v>
      </c>
      <c r="I124" s="5" t="s">
        <v>34</v>
      </c>
      <c r="L124" s="1" t="s">
        <v>35</v>
      </c>
      <c r="Q124" s="9" t="s">
        <v>36</v>
      </c>
    </row>
    <row r="125" spans="1:17" x14ac:dyDescent="0.3">
      <c r="A125">
        <f t="shared" si="84"/>
        <v>944356642</v>
      </c>
      <c r="B125">
        <v>1</v>
      </c>
      <c r="C125" t="s">
        <v>32</v>
      </c>
      <c r="D125" t="s">
        <v>33</v>
      </c>
      <c r="F125" s="3">
        <f t="shared" si="82"/>
        <v>0</v>
      </c>
      <c r="G125" s="3" t="str">
        <f t="shared" si="83"/>
        <v>PYPL</v>
      </c>
      <c r="I125" s="5" t="s">
        <v>34</v>
      </c>
      <c r="L125" s="1" t="s">
        <v>35</v>
      </c>
      <c r="Q125" s="9" t="s">
        <v>36</v>
      </c>
    </row>
    <row r="126" spans="1:17" x14ac:dyDescent="0.3">
      <c r="A126">
        <f t="shared" si="84"/>
        <v>944356642</v>
      </c>
      <c r="B126">
        <v>1</v>
      </c>
      <c r="C126" t="s">
        <v>32</v>
      </c>
      <c r="D126" t="s">
        <v>33</v>
      </c>
      <c r="F126" s="3">
        <f t="shared" si="82"/>
        <v>0</v>
      </c>
      <c r="G126" s="3" t="str">
        <f t="shared" si="83"/>
        <v>SHOP</v>
      </c>
      <c r="I126" s="5" t="s">
        <v>34</v>
      </c>
      <c r="L126" s="1" t="s">
        <v>35</v>
      </c>
      <c r="Q126" s="9" t="s">
        <v>36</v>
      </c>
    </row>
    <row r="127" spans="1:17" x14ac:dyDescent="0.3">
      <c r="A127">
        <f t="shared" ref="A127" si="86">R$2</f>
        <v>944356642</v>
      </c>
      <c r="B127">
        <v>2</v>
      </c>
      <c r="C127" t="s">
        <v>32</v>
      </c>
      <c r="D127" t="s">
        <v>33</v>
      </c>
      <c r="F127" s="3">
        <f t="shared" si="82"/>
        <v>0</v>
      </c>
      <c r="G127" s="3" t="str">
        <f t="shared" si="83"/>
        <v>SE</v>
      </c>
      <c r="I127" s="5" t="s">
        <v>34</v>
      </c>
      <c r="L127" s="1" t="s">
        <v>35</v>
      </c>
      <c r="Q127" s="9" t="s">
        <v>36</v>
      </c>
    </row>
    <row r="128" spans="1:17" x14ac:dyDescent="0.3">
      <c r="A128">
        <f t="shared" si="84"/>
        <v>944356642</v>
      </c>
      <c r="B128">
        <v>1</v>
      </c>
      <c r="C128" t="s">
        <v>32</v>
      </c>
      <c r="D128" t="s">
        <v>33</v>
      </c>
      <c r="F128" s="3">
        <f t="shared" ref="F128:G128" si="87">T23</f>
        <v>942</v>
      </c>
      <c r="G128" s="3" t="str">
        <f t="shared" si="87"/>
        <v>XOM</v>
      </c>
      <c r="I128" s="5" t="s">
        <v>34</v>
      </c>
      <c r="L128" s="1" t="s">
        <v>35</v>
      </c>
      <c r="Q128" s="9" t="s">
        <v>36</v>
      </c>
    </row>
    <row r="129" spans="1:17" x14ac:dyDescent="0.3">
      <c r="A129">
        <f t="shared" si="84"/>
        <v>944356642</v>
      </c>
      <c r="B129">
        <v>1</v>
      </c>
      <c r="C129" t="s">
        <v>32</v>
      </c>
      <c r="D129" t="s">
        <v>33</v>
      </c>
      <c r="F129" s="3">
        <f t="shared" ref="F129:G129" si="88">T24</f>
        <v>0</v>
      </c>
      <c r="G129" s="3" t="str">
        <f t="shared" si="88"/>
        <v>SQ</v>
      </c>
      <c r="I129" s="5" t="s">
        <v>34</v>
      </c>
      <c r="L129" s="1" t="s">
        <v>35</v>
      </c>
      <c r="Q129" s="9" t="s">
        <v>36</v>
      </c>
    </row>
    <row r="130" spans="1:17" x14ac:dyDescent="0.3">
      <c r="A130">
        <f t="shared" si="84"/>
        <v>944356642</v>
      </c>
      <c r="B130">
        <v>1</v>
      </c>
      <c r="C130" t="s">
        <v>32</v>
      </c>
      <c r="D130" t="s">
        <v>33</v>
      </c>
      <c r="F130" s="3">
        <f t="shared" ref="F130:G130" si="89">T25</f>
        <v>0</v>
      </c>
      <c r="G130" s="3" t="str">
        <f t="shared" si="89"/>
        <v>TER</v>
      </c>
      <c r="I130" s="5" t="s">
        <v>34</v>
      </c>
      <c r="L130" s="1" t="s">
        <v>35</v>
      </c>
      <c r="Q130" s="9" t="s">
        <v>36</v>
      </c>
    </row>
    <row r="131" spans="1:17" x14ac:dyDescent="0.3">
      <c r="A131">
        <f t="shared" si="84"/>
        <v>944356642</v>
      </c>
      <c r="B131">
        <v>1</v>
      </c>
      <c r="C131" t="s">
        <v>32</v>
      </c>
      <c r="D131" t="s">
        <v>33</v>
      </c>
      <c r="F131" s="3">
        <f t="shared" ref="F131:G131" si="90">T26</f>
        <v>31</v>
      </c>
      <c r="G131" s="3" t="str">
        <f t="shared" si="90"/>
        <v>TSLA</v>
      </c>
      <c r="I131" s="5" t="s">
        <v>34</v>
      </c>
      <c r="L131" s="1" t="s">
        <v>35</v>
      </c>
      <c r="Q131" s="9" t="s">
        <v>36</v>
      </c>
    </row>
    <row r="132" spans="1:17" x14ac:dyDescent="0.3">
      <c r="A132">
        <f t="shared" si="84"/>
        <v>944356642</v>
      </c>
      <c r="B132">
        <v>1</v>
      </c>
      <c r="C132" t="s">
        <v>32</v>
      </c>
      <c r="D132" t="s">
        <v>33</v>
      </c>
      <c r="F132" s="3">
        <f t="shared" ref="F132:G132" si="91">T27</f>
        <v>0</v>
      </c>
      <c r="G132" s="3" t="str">
        <f t="shared" si="91"/>
        <v>TWTR</v>
      </c>
      <c r="I132" s="5" t="s">
        <v>34</v>
      </c>
      <c r="L132" s="1" t="s">
        <v>35</v>
      </c>
      <c r="Q132" s="9" t="s">
        <v>36</v>
      </c>
    </row>
    <row r="133" spans="1:17" x14ac:dyDescent="0.3">
      <c r="A133">
        <f t="shared" si="84"/>
        <v>944356642</v>
      </c>
      <c r="B133">
        <v>1</v>
      </c>
      <c r="C133" t="s">
        <v>32</v>
      </c>
      <c r="D133" t="s">
        <v>33</v>
      </c>
      <c r="F133" s="3">
        <f t="shared" ref="F133:G133" si="92">T28</f>
        <v>0</v>
      </c>
      <c r="G133" s="3" t="str">
        <f t="shared" si="92"/>
        <v>DQ</v>
      </c>
      <c r="I133" s="5" t="s">
        <v>34</v>
      </c>
      <c r="L133" s="1" t="s">
        <v>35</v>
      </c>
      <c r="Q133" s="9" t="s">
        <v>36</v>
      </c>
    </row>
    <row r="134" spans="1:17" x14ac:dyDescent="0.3">
      <c r="A134">
        <f t="shared" ref="A134" si="93">R$2</f>
        <v>944356642</v>
      </c>
      <c r="B134">
        <v>2</v>
      </c>
      <c r="C134" t="s">
        <v>32</v>
      </c>
      <c r="D134" t="s">
        <v>33</v>
      </c>
      <c r="F134" s="3">
        <f t="shared" ref="F134" si="94">T29</f>
        <v>0</v>
      </c>
      <c r="G134" s="3" t="str">
        <f t="shared" ref="G134" si="95">U29</f>
        <v>ZM</v>
      </c>
      <c r="I134" s="5" t="s">
        <v>34</v>
      </c>
      <c r="L134" s="1" t="s">
        <v>35</v>
      </c>
      <c r="Q134" s="9" t="s">
        <v>36</v>
      </c>
    </row>
    <row r="135" spans="1:17" x14ac:dyDescent="0.3">
      <c r="A135">
        <f t="shared" si="84"/>
        <v>944356642</v>
      </c>
      <c r="B135">
        <v>1</v>
      </c>
      <c r="C135" t="s">
        <v>32</v>
      </c>
      <c r="D135" t="s">
        <v>33</v>
      </c>
      <c r="F135" s="3">
        <f t="shared" ref="F135:G135" si="96">T30</f>
        <v>0</v>
      </c>
      <c r="G135" s="3" t="str">
        <f t="shared" si="96"/>
        <v>XONE</v>
      </c>
      <c r="I135" s="5" t="s">
        <v>34</v>
      </c>
      <c r="L135" s="1" t="s">
        <v>35</v>
      </c>
      <c r="Q135" s="9" t="s">
        <v>36</v>
      </c>
    </row>
    <row r="136" spans="1:17" x14ac:dyDescent="0.3">
      <c r="A136">
        <f>X$2</f>
        <v>944353559</v>
      </c>
      <c r="B136">
        <v>1</v>
      </c>
      <c r="C136" t="s">
        <v>32</v>
      </c>
      <c r="D136" t="s">
        <v>33</v>
      </c>
      <c r="F136" s="3">
        <f t="shared" ref="F136:F153" si="97">Z5</f>
        <v>0</v>
      </c>
      <c r="G136" s="3" t="str">
        <f t="shared" ref="G136:G153" si="98">AA5</f>
        <v>AFRM</v>
      </c>
      <c r="I136" s="5" t="s">
        <v>34</v>
      </c>
      <c r="L136" s="1" t="s">
        <v>35</v>
      </c>
      <c r="Q136" s="9" t="s">
        <v>36</v>
      </c>
    </row>
    <row r="137" spans="1:17" x14ac:dyDescent="0.3">
      <c r="A137">
        <f t="shared" ref="A137:A161" si="99">X$2</f>
        <v>944353559</v>
      </c>
      <c r="B137">
        <v>1</v>
      </c>
      <c r="C137" t="s">
        <v>32</v>
      </c>
      <c r="D137" t="s">
        <v>33</v>
      </c>
      <c r="F137" s="3">
        <f t="shared" si="97"/>
        <v>0</v>
      </c>
      <c r="G137" s="3" t="str">
        <f t="shared" si="98"/>
        <v>AI</v>
      </c>
      <c r="I137" s="5" t="s">
        <v>34</v>
      </c>
      <c r="L137" s="1" t="s">
        <v>35</v>
      </c>
      <c r="Q137" s="9" t="s">
        <v>36</v>
      </c>
    </row>
    <row r="138" spans="1:17" x14ac:dyDescent="0.3">
      <c r="A138">
        <f t="shared" ref="A138" si="100">X$2</f>
        <v>944353559</v>
      </c>
      <c r="B138">
        <v>2</v>
      </c>
      <c r="C138" t="s">
        <v>32</v>
      </c>
      <c r="D138" t="s">
        <v>33</v>
      </c>
      <c r="F138" s="3">
        <f t="shared" si="97"/>
        <v>0</v>
      </c>
      <c r="G138" s="3" t="str">
        <f t="shared" si="98"/>
        <v>ADPT</v>
      </c>
      <c r="I138" s="5" t="s">
        <v>34</v>
      </c>
      <c r="L138" s="1" t="s">
        <v>35</v>
      </c>
      <c r="Q138" s="9" t="s">
        <v>36</v>
      </c>
    </row>
    <row r="139" spans="1:17" x14ac:dyDescent="0.3">
      <c r="A139">
        <f t="shared" si="99"/>
        <v>944353559</v>
      </c>
      <c r="B139">
        <v>1</v>
      </c>
      <c r="C139" t="s">
        <v>32</v>
      </c>
      <c r="D139" t="s">
        <v>33</v>
      </c>
      <c r="F139" s="3">
        <f t="shared" si="97"/>
        <v>0</v>
      </c>
      <c r="G139" s="3" t="str">
        <f t="shared" si="98"/>
        <v>BEAM</v>
      </c>
      <c r="I139" s="5" t="s">
        <v>34</v>
      </c>
      <c r="L139" s="1" t="s">
        <v>35</v>
      </c>
      <c r="Q139" s="9" t="s">
        <v>36</v>
      </c>
    </row>
    <row r="140" spans="1:17" x14ac:dyDescent="0.3">
      <c r="A140">
        <f t="shared" si="99"/>
        <v>944353559</v>
      </c>
      <c r="B140">
        <v>1</v>
      </c>
      <c r="C140" t="s">
        <v>32</v>
      </c>
      <c r="D140" t="s">
        <v>33</v>
      </c>
      <c r="F140" s="3">
        <f t="shared" si="97"/>
        <v>0</v>
      </c>
      <c r="G140" s="3" t="str">
        <f t="shared" si="98"/>
        <v>BIDU</v>
      </c>
      <c r="I140" s="5" t="s">
        <v>34</v>
      </c>
      <c r="L140" s="1" t="s">
        <v>35</v>
      </c>
      <c r="Q140" s="9" t="s">
        <v>36</v>
      </c>
    </row>
    <row r="141" spans="1:17" x14ac:dyDescent="0.3">
      <c r="A141">
        <f t="shared" si="99"/>
        <v>944353559</v>
      </c>
      <c r="B141">
        <v>1</v>
      </c>
      <c r="C141" t="s">
        <v>32</v>
      </c>
      <c r="D141" t="s">
        <v>33</v>
      </c>
      <c r="F141" s="3">
        <f t="shared" si="97"/>
        <v>0</v>
      </c>
      <c r="G141" s="3" t="str">
        <f t="shared" si="98"/>
        <v>BLNK</v>
      </c>
      <c r="I141" s="5" t="s">
        <v>34</v>
      </c>
      <c r="L141" s="1" t="s">
        <v>35</v>
      </c>
      <c r="Q141" s="9" t="s">
        <v>36</v>
      </c>
    </row>
    <row r="142" spans="1:17" x14ac:dyDescent="0.3">
      <c r="A142">
        <f t="shared" si="99"/>
        <v>944353559</v>
      </c>
      <c r="B142">
        <v>1</v>
      </c>
      <c r="C142" t="s">
        <v>32</v>
      </c>
      <c r="D142" t="s">
        <v>33</v>
      </c>
      <c r="F142" s="3">
        <f t="shared" si="97"/>
        <v>0</v>
      </c>
      <c r="G142" s="3" t="str">
        <f t="shared" si="98"/>
        <v>FCEL</v>
      </c>
      <c r="I142" s="5" t="s">
        <v>34</v>
      </c>
      <c r="L142" s="1" t="s">
        <v>35</v>
      </c>
      <c r="Q142" s="9" t="s">
        <v>36</v>
      </c>
    </row>
    <row r="143" spans="1:17" x14ac:dyDescent="0.3">
      <c r="A143">
        <f t="shared" si="99"/>
        <v>944353559</v>
      </c>
      <c r="B143">
        <v>1</v>
      </c>
      <c r="C143" t="s">
        <v>32</v>
      </c>
      <c r="D143" t="s">
        <v>33</v>
      </c>
      <c r="F143" s="3">
        <f t="shared" si="97"/>
        <v>0</v>
      </c>
      <c r="G143" s="3" t="str">
        <f t="shared" si="98"/>
        <v>SOL</v>
      </c>
      <c r="I143" s="5" t="s">
        <v>34</v>
      </c>
      <c r="L143" s="1" t="s">
        <v>35</v>
      </c>
      <c r="Q143" s="9" t="s">
        <v>36</v>
      </c>
    </row>
    <row r="144" spans="1:17" x14ac:dyDescent="0.3">
      <c r="A144">
        <f t="shared" si="99"/>
        <v>944353559</v>
      </c>
      <c r="B144">
        <v>1</v>
      </c>
      <c r="C144" t="s">
        <v>32</v>
      </c>
      <c r="D144" t="s">
        <v>33</v>
      </c>
      <c r="F144" s="3">
        <f t="shared" si="97"/>
        <v>145</v>
      </c>
      <c r="G144" s="3" t="str">
        <f t="shared" si="98"/>
        <v>AAPL</v>
      </c>
      <c r="I144" s="5" t="s">
        <v>34</v>
      </c>
      <c r="L144" s="1" t="s">
        <v>35</v>
      </c>
      <c r="Q144" s="9" t="s">
        <v>36</v>
      </c>
    </row>
    <row r="145" spans="1:17" x14ac:dyDescent="0.3">
      <c r="A145">
        <f t="shared" si="99"/>
        <v>944353559</v>
      </c>
      <c r="B145">
        <v>1</v>
      </c>
      <c r="C145" t="s">
        <v>32</v>
      </c>
      <c r="D145" t="s">
        <v>33</v>
      </c>
      <c r="F145" s="3">
        <f t="shared" si="97"/>
        <v>34</v>
      </c>
      <c r="G145" s="3" t="str">
        <f t="shared" si="98"/>
        <v>NFLX</v>
      </c>
      <c r="I145" s="5" t="s">
        <v>34</v>
      </c>
      <c r="L145" s="1" t="s">
        <v>35</v>
      </c>
      <c r="Q145" s="9" t="s">
        <v>36</v>
      </c>
    </row>
    <row r="146" spans="1:17" x14ac:dyDescent="0.3">
      <c r="A146">
        <f t="shared" si="99"/>
        <v>944353559</v>
      </c>
      <c r="B146">
        <v>1</v>
      </c>
      <c r="C146" t="s">
        <v>32</v>
      </c>
      <c r="D146" t="s">
        <v>33</v>
      </c>
      <c r="F146" s="3">
        <f t="shared" si="97"/>
        <v>0</v>
      </c>
      <c r="G146" s="3" t="str">
        <f t="shared" si="98"/>
        <v>KTOS</v>
      </c>
      <c r="I146" s="5" t="s">
        <v>34</v>
      </c>
      <c r="L146" s="1" t="s">
        <v>35</v>
      </c>
      <c r="Q146" s="9" t="s">
        <v>36</v>
      </c>
    </row>
    <row r="147" spans="1:17" x14ac:dyDescent="0.3">
      <c r="A147">
        <f t="shared" si="99"/>
        <v>944353559</v>
      </c>
      <c r="B147">
        <v>1</v>
      </c>
      <c r="C147" t="s">
        <v>32</v>
      </c>
      <c r="D147" t="s">
        <v>33</v>
      </c>
      <c r="F147" s="3">
        <f t="shared" si="97"/>
        <v>0</v>
      </c>
      <c r="G147" s="3" t="str">
        <f t="shared" si="98"/>
        <v>MRNA</v>
      </c>
      <c r="I147" s="5" t="s">
        <v>34</v>
      </c>
      <c r="L147" s="1" t="s">
        <v>35</v>
      </c>
      <c r="Q147" s="9" t="s">
        <v>36</v>
      </c>
    </row>
    <row r="148" spans="1:17" x14ac:dyDescent="0.3">
      <c r="A148">
        <f t="shared" si="99"/>
        <v>944353559</v>
      </c>
      <c r="B148">
        <v>1</v>
      </c>
      <c r="C148" t="s">
        <v>32</v>
      </c>
      <c r="D148" t="s">
        <v>33</v>
      </c>
      <c r="F148" s="3">
        <f t="shared" si="97"/>
        <v>0</v>
      </c>
      <c r="G148" s="3" t="str">
        <f t="shared" si="98"/>
        <v>NIO</v>
      </c>
      <c r="I148" s="5" t="s">
        <v>34</v>
      </c>
      <c r="L148" s="1" t="s">
        <v>35</v>
      </c>
      <c r="Q148" s="9" t="s">
        <v>36</v>
      </c>
    </row>
    <row r="149" spans="1:17" x14ac:dyDescent="0.3">
      <c r="A149">
        <f t="shared" si="99"/>
        <v>944353559</v>
      </c>
      <c r="B149">
        <v>1</v>
      </c>
      <c r="C149" t="s">
        <v>32</v>
      </c>
      <c r="D149" t="s">
        <v>33</v>
      </c>
      <c r="F149" s="3">
        <f t="shared" si="97"/>
        <v>0</v>
      </c>
      <c r="G149" s="3" t="str">
        <f t="shared" si="98"/>
        <v>RIOT</v>
      </c>
      <c r="I149" s="5" t="s">
        <v>34</v>
      </c>
      <c r="L149" s="1" t="s">
        <v>35</v>
      </c>
      <c r="Q149" s="9" t="s">
        <v>36</v>
      </c>
    </row>
    <row r="150" spans="1:17" x14ac:dyDescent="0.3">
      <c r="A150">
        <f t="shared" si="99"/>
        <v>944353559</v>
      </c>
      <c r="B150">
        <v>1</v>
      </c>
      <c r="C150" t="s">
        <v>32</v>
      </c>
      <c r="D150" t="s">
        <v>33</v>
      </c>
      <c r="F150" s="3">
        <f t="shared" si="97"/>
        <v>0</v>
      </c>
      <c r="G150" s="3" t="str">
        <f t="shared" si="98"/>
        <v>PLUG</v>
      </c>
      <c r="I150" s="5" t="s">
        <v>34</v>
      </c>
      <c r="L150" s="1" t="s">
        <v>35</v>
      </c>
      <c r="Q150" s="9" t="s">
        <v>36</v>
      </c>
    </row>
    <row r="151" spans="1:17" x14ac:dyDescent="0.3">
      <c r="A151">
        <f t="shared" si="99"/>
        <v>944353559</v>
      </c>
      <c r="B151">
        <v>1</v>
      </c>
      <c r="C151" t="s">
        <v>32</v>
      </c>
      <c r="D151" t="s">
        <v>33</v>
      </c>
      <c r="F151" s="3">
        <f t="shared" si="97"/>
        <v>0</v>
      </c>
      <c r="G151" s="3" t="str">
        <f t="shared" si="98"/>
        <v>PYPL</v>
      </c>
      <c r="I151" s="5" t="s">
        <v>34</v>
      </c>
      <c r="L151" s="1" t="s">
        <v>35</v>
      </c>
      <c r="Q151" s="9" t="s">
        <v>36</v>
      </c>
    </row>
    <row r="152" spans="1:17" x14ac:dyDescent="0.3">
      <c r="A152">
        <f t="shared" si="99"/>
        <v>944353559</v>
      </c>
      <c r="B152">
        <v>1</v>
      </c>
      <c r="C152" t="s">
        <v>32</v>
      </c>
      <c r="D152" t="s">
        <v>33</v>
      </c>
      <c r="F152" s="3">
        <f t="shared" si="97"/>
        <v>0</v>
      </c>
      <c r="G152" s="3" t="str">
        <f t="shared" si="98"/>
        <v>SHOP</v>
      </c>
      <c r="I152" s="5" t="s">
        <v>34</v>
      </c>
      <c r="L152" s="1" t="s">
        <v>35</v>
      </c>
      <c r="Q152" s="9" t="s">
        <v>36</v>
      </c>
    </row>
    <row r="153" spans="1:17" x14ac:dyDescent="0.3">
      <c r="A153">
        <f t="shared" ref="A153" si="101">X$2</f>
        <v>944353559</v>
      </c>
      <c r="B153">
        <v>2</v>
      </c>
      <c r="C153" t="s">
        <v>32</v>
      </c>
      <c r="D153" t="s">
        <v>33</v>
      </c>
      <c r="F153" s="3">
        <f t="shared" si="97"/>
        <v>0</v>
      </c>
      <c r="G153" s="3" t="str">
        <f t="shared" si="98"/>
        <v>SE</v>
      </c>
      <c r="I153" s="5" t="s">
        <v>34</v>
      </c>
      <c r="L153" s="1" t="s">
        <v>35</v>
      </c>
      <c r="Q153" s="9" t="s">
        <v>36</v>
      </c>
    </row>
    <row r="154" spans="1:17" x14ac:dyDescent="0.3">
      <c r="A154">
        <f t="shared" si="99"/>
        <v>944353559</v>
      </c>
      <c r="B154">
        <v>1</v>
      </c>
      <c r="C154" t="s">
        <v>32</v>
      </c>
      <c r="D154" t="s">
        <v>33</v>
      </c>
      <c r="F154" s="3">
        <f t="shared" ref="F154:G154" si="102">Z23</f>
        <v>1146</v>
      </c>
      <c r="G154" s="3" t="str">
        <f t="shared" si="102"/>
        <v>XOM</v>
      </c>
      <c r="I154" s="5" t="s">
        <v>34</v>
      </c>
      <c r="L154" s="1" t="s">
        <v>35</v>
      </c>
      <c r="Q154" s="9" t="s">
        <v>36</v>
      </c>
    </row>
    <row r="155" spans="1:17" x14ac:dyDescent="0.3">
      <c r="A155">
        <f t="shared" si="99"/>
        <v>944353559</v>
      </c>
      <c r="B155">
        <v>1</v>
      </c>
      <c r="C155" t="s">
        <v>32</v>
      </c>
      <c r="D155" t="s">
        <v>33</v>
      </c>
      <c r="F155" s="3">
        <f t="shared" ref="F155:G155" si="103">Z24</f>
        <v>0</v>
      </c>
      <c r="G155" s="3" t="str">
        <f t="shared" si="103"/>
        <v>SQ</v>
      </c>
      <c r="I155" s="5" t="s">
        <v>34</v>
      </c>
      <c r="L155" s="1" t="s">
        <v>35</v>
      </c>
      <c r="Q155" s="9" t="s">
        <v>36</v>
      </c>
    </row>
    <row r="156" spans="1:17" x14ac:dyDescent="0.3">
      <c r="A156">
        <f t="shared" si="99"/>
        <v>944353559</v>
      </c>
      <c r="B156">
        <v>1</v>
      </c>
      <c r="C156" t="s">
        <v>32</v>
      </c>
      <c r="D156" t="s">
        <v>33</v>
      </c>
      <c r="F156" s="3">
        <f t="shared" ref="F156:G156" si="104">Z25</f>
        <v>0</v>
      </c>
      <c r="G156" s="3" t="str">
        <f t="shared" si="104"/>
        <v>TER</v>
      </c>
      <c r="I156" s="5" t="s">
        <v>34</v>
      </c>
      <c r="L156" s="1" t="s">
        <v>35</v>
      </c>
      <c r="Q156" s="9" t="s">
        <v>36</v>
      </c>
    </row>
    <row r="157" spans="1:17" x14ac:dyDescent="0.3">
      <c r="A157">
        <f t="shared" si="99"/>
        <v>944353559</v>
      </c>
      <c r="B157">
        <v>1</v>
      </c>
      <c r="C157" t="s">
        <v>32</v>
      </c>
      <c r="D157" t="s">
        <v>33</v>
      </c>
      <c r="F157" s="3">
        <f t="shared" ref="F157:G157" si="105">Z26</f>
        <v>38</v>
      </c>
      <c r="G157" s="3" t="str">
        <f t="shared" si="105"/>
        <v>TSLA</v>
      </c>
      <c r="I157" s="5" t="s">
        <v>34</v>
      </c>
      <c r="L157" s="1" t="s">
        <v>35</v>
      </c>
      <c r="Q157" s="9" t="s">
        <v>36</v>
      </c>
    </row>
    <row r="158" spans="1:17" x14ac:dyDescent="0.3">
      <c r="A158">
        <f t="shared" si="99"/>
        <v>944353559</v>
      </c>
      <c r="B158">
        <v>1</v>
      </c>
      <c r="C158" t="s">
        <v>32</v>
      </c>
      <c r="D158" t="s">
        <v>33</v>
      </c>
      <c r="F158" s="3">
        <f t="shared" ref="F158:G158" si="106">Z27</f>
        <v>0</v>
      </c>
      <c r="G158" s="3" t="str">
        <f t="shared" si="106"/>
        <v>TWTR</v>
      </c>
      <c r="I158" s="5" t="s">
        <v>34</v>
      </c>
      <c r="L158" s="1" t="s">
        <v>35</v>
      </c>
      <c r="Q158" s="9" t="s">
        <v>36</v>
      </c>
    </row>
    <row r="159" spans="1:17" x14ac:dyDescent="0.3">
      <c r="A159">
        <f t="shared" si="99"/>
        <v>944353559</v>
      </c>
      <c r="B159">
        <v>1</v>
      </c>
      <c r="C159" t="s">
        <v>32</v>
      </c>
      <c r="D159" t="s">
        <v>33</v>
      </c>
      <c r="F159" s="3">
        <f t="shared" ref="F159:G159" si="107">Z28</f>
        <v>0</v>
      </c>
      <c r="G159" s="3" t="str">
        <f t="shared" si="107"/>
        <v>DQ</v>
      </c>
      <c r="I159" s="5" t="s">
        <v>34</v>
      </c>
      <c r="L159" s="1" t="s">
        <v>35</v>
      </c>
      <c r="Q159" s="9" t="s">
        <v>36</v>
      </c>
    </row>
    <row r="160" spans="1:17" x14ac:dyDescent="0.3">
      <c r="A160">
        <f t="shared" ref="A160" si="108">X$2</f>
        <v>944353559</v>
      </c>
      <c r="B160">
        <v>2</v>
      </c>
      <c r="C160" t="s">
        <v>32</v>
      </c>
      <c r="D160" t="s">
        <v>33</v>
      </c>
      <c r="F160" s="3">
        <f t="shared" ref="F160" si="109">Z29</f>
        <v>0</v>
      </c>
      <c r="G160" s="3" t="str">
        <f t="shared" ref="G160" si="110">AA29</f>
        <v>ZM</v>
      </c>
      <c r="I160" s="5" t="s">
        <v>34</v>
      </c>
      <c r="L160" s="1" t="s">
        <v>35</v>
      </c>
      <c r="Q160" s="9" t="s">
        <v>36</v>
      </c>
    </row>
    <row r="161" spans="1:17" x14ac:dyDescent="0.3">
      <c r="A161">
        <f t="shared" si="99"/>
        <v>944353559</v>
      </c>
      <c r="B161">
        <v>1</v>
      </c>
      <c r="C161" t="s">
        <v>32</v>
      </c>
      <c r="D161" t="s">
        <v>33</v>
      </c>
      <c r="F161" s="3">
        <f t="shared" ref="F161:G161" si="111">Z30</f>
        <v>0</v>
      </c>
      <c r="G161" s="3" t="str">
        <f t="shared" si="111"/>
        <v>XONE</v>
      </c>
      <c r="I161" s="5" t="s">
        <v>34</v>
      </c>
      <c r="L161" s="1" t="s">
        <v>35</v>
      </c>
      <c r="Q161" s="9" t="s">
        <v>36</v>
      </c>
    </row>
    <row r="162" spans="1:17" x14ac:dyDescent="0.3">
      <c r="A162">
        <f>AD$2</f>
        <v>944356644</v>
      </c>
      <c r="B162">
        <v>1</v>
      </c>
      <c r="C162" t="s">
        <v>32</v>
      </c>
      <c r="D162" t="s">
        <v>33</v>
      </c>
      <c r="F162" s="3">
        <f>AF27</f>
        <v>0</v>
      </c>
      <c r="G162" s="3" t="str">
        <f>AG27</f>
        <v>TWTR</v>
      </c>
      <c r="I162" s="5" t="s">
        <v>34</v>
      </c>
      <c r="L162" s="1" t="s">
        <v>35</v>
      </c>
      <c r="Q162" s="9" t="s">
        <v>36</v>
      </c>
    </row>
    <row r="163" spans="1:17" x14ac:dyDescent="0.3">
      <c r="A163">
        <f>AJ2</f>
        <v>944356634</v>
      </c>
      <c r="B163">
        <v>1</v>
      </c>
      <c r="C163" t="s">
        <v>32</v>
      </c>
      <c r="D163" t="s">
        <v>33</v>
      </c>
      <c r="F163" s="3">
        <f>AL27</f>
        <v>0</v>
      </c>
      <c r="G163" s="3" t="str">
        <f>AM27</f>
        <v>TWTR</v>
      </c>
      <c r="I163" s="5" t="s">
        <v>34</v>
      </c>
      <c r="L163" s="1" t="s">
        <v>35</v>
      </c>
      <c r="Q163" s="9" t="s">
        <v>36</v>
      </c>
    </row>
    <row r="164" spans="1:17" x14ac:dyDescent="0.3">
      <c r="F164" s="3"/>
      <c r="G164" s="3"/>
    </row>
    <row r="165" spans="1:17" x14ac:dyDescent="0.3">
      <c r="F165" s="3"/>
      <c r="G165" s="3"/>
    </row>
    <row r="166" spans="1:17" x14ac:dyDescent="0.3">
      <c r="F166" s="3"/>
      <c r="G166" s="3"/>
    </row>
  </sheetData>
  <sortState xmlns:xlrd2="http://schemas.microsoft.com/office/spreadsheetml/2017/richdata2" ref="A5:AJ30">
    <sortCondition ref="D5:D30"/>
  </sortState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Dos Santos</dc:creator>
  <cp:lastModifiedBy>Paul Dos Santos</cp:lastModifiedBy>
  <dcterms:created xsi:type="dcterms:W3CDTF">2021-02-27T14:52:34Z</dcterms:created>
  <dcterms:modified xsi:type="dcterms:W3CDTF">2021-03-14T03:03:11Z</dcterms:modified>
</cp:coreProperties>
</file>